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vey\Desktop\"/>
    </mc:Choice>
  </mc:AlternateContent>
  <bookViews>
    <workbookView xWindow="0" yWindow="0" windowWidth="24000" windowHeight="9735"/>
  </bookViews>
  <sheets>
    <sheet name="FY19 Chart" sheetId="11" r:id="rId1"/>
    <sheet name="FY14 Chart" sheetId="9" state="hidden" r:id="rId2"/>
    <sheet name="FY14" sheetId="8" state="hidden" r:id="rId3"/>
    <sheet name="FY13" sheetId="7" state="hidden" r:id="rId4"/>
    <sheet name="FY12" sheetId="6" state="hidden" r:id="rId5"/>
    <sheet name="FY11" sheetId="4" state="hidden" r:id="rId6"/>
    <sheet name="FY10" sheetId="1" state="hidden" r:id="rId7"/>
    <sheet name="FY05 Chart " sheetId="10" state="hidden" r:id="rId8"/>
    <sheet name="proforma" sheetId="5" state="hidden" r:id="rId9"/>
    <sheet name="Sheet2" sheetId="2" state="hidden" r:id="rId10"/>
    <sheet name="Sheet3" sheetId="3" state="hidden" r:id="rId11"/>
  </sheets>
  <definedNames>
    <definedName name="_xlnm.Print_Area" localSheetId="7">'FY05 Chart '!$A$1:$J$48</definedName>
    <definedName name="_xlnm.Print_Area" localSheetId="2">'FY14'!$A$1:$G$19</definedName>
    <definedName name="_xlnm.Print_Area" localSheetId="1">'FY14 Chart'!$A$1:$J$48</definedName>
    <definedName name="_xlnm.Print_Area" localSheetId="0">'FY19 Chart'!$A$1:$H$21</definedName>
  </definedNames>
  <calcPr calcId="162913"/>
</workbook>
</file>

<file path=xl/calcChain.xml><?xml version="1.0" encoding="utf-8"?>
<calcChain xmlns="http://schemas.openxmlformats.org/spreadsheetml/2006/main">
  <c r="G7" i="11" l="1"/>
  <c r="G14" i="11"/>
  <c r="F14" i="11"/>
  <c r="G10" i="11"/>
  <c r="F10" i="11"/>
  <c r="E19" i="11" l="1"/>
  <c r="D19" i="11"/>
  <c r="F18" i="11" l="1"/>
  <c r="F17" i="11"/>
  <c r="F16" i="11"/>
  <c r="F15" i="11"/>
  <c r="F13" i="11"/>
  <c r="F12" i="11"/>
  <c r="F11" i="11"/>
  <c r="F9" i="11"/>
  <c r="F8" i="11"/>
  <c r="F7" i="11"/>
  <c r="F6" i="11"/>
  <c r="F5" i="11"/>
  <c r="F4" i="11"/>
  <c r="F19" i="11" l="1"/>
  <c r="G16" i="11"/>
  <c r="G17" i="11"/>
  <c r="G6" i="11" l="1"/>
  <c r="G18" i="11" l="1"/>
  <c r="G12" i="11"/>
  <c r="G11" i="11"/>
  <c r="G9" i="11"/>
  <c r="G8" i="11" l="1"/>
  <c r="G5" i="11" l="1"/>
  <c r="G4" i="11" l="1"/>
  <c r="G13" i="11" l="1"/>
  <c r="G15" i="11" l="1"/>
  <c r="H18" i="9" l="1"/>
  <c r="H14" i="9"/>
  <c r="H11" i="9"/>
  <c r="H10" i="9"/>
  <c r="H16" i="9"/>
  <c r="H17" i="9"/>
  <c r="H12" i="9"/>
  <c r="H9" i="9"/>
  <c r="H4" i="9"/>
  <c r="H6" i="9"/>
  <c r="H5" i="9"/>
  <c r="H8" i="9"/>
  <c r="H7" i="9"/>
  <c r="D19" i="10"/>
  <c r="E19" i="9"/>
  <c r="F19" i="9"/>
  <c r="H13" i="9"/>
  <c r="H15" i="9"/>
  <c r="G6" i="9"/>
  <c r="G5" i="9"/>
  <c r="G8" i="9"/>
  <c r="G7" i="9"/>
  <c r="G9" i="9"/>
  <c r="G10" i="9"/>
  <c r="G11" i="9"/>
  <c r="G12" i="9"/>
  <c r="G14" i="9"/>
  <c r="G13" i="9"/>
  <c r="G19" i="9" s="1"/>
  <c r="G15" i="9"/>
  <c r="G16" i="9"/>
  <c r="G17" i="9"/>
  <c r="G18" i="9"/>
  <c r="G4" i="9"/>
  <c r="D18" i="8"/>
  <c r="D15" i="8"/>
  <c r="D14" i="8"/>
  <c r="D11" i="8"/>
  <c r="D9" i="8"/>
  <c r="D8" i="8"/>
  <c r="D19" i="8" s="1"/>
  <c r="D19" i="9"/>
  <c r="D7" i="8"/>
  <c r="C19" i="8"/>
  <c r="E12" i="8"/>
  <c r="F12" i="8" s="1"/>
  <c r="E17" i="8"/>
  <c r="F17" i="8"/>
  <c r="E16" i="8"/>
  <c r="F16" i="8" s="1"/>
  <c r="E13" i="8"/>
  <c r="F13" i="8"/>
  <c r="E4" i="8"/>
  <c r="F4" i="8" s="1"/>
  <c r="E10" i="8"/>
  <c r="F10" i="8"/>
  <c r="E5" i="8"/>
  <c r="F5" i="8" s="1"/>
  <c r="E6" i="8"/>
  <c r="F6" i="8"/>
  <c r="E15" i="7"/>
  <c r="F15" i="7" s="1"/>
  <c r="E9" i="7"/>
  <c r="F9" i="7" s="1"/>
  <c r="E10" i="7"/>
  <c r="F10" i="7"/>
  <c r="E11" i="7"/>
  <c r="F11" i="7" s="1"/>
  <c r="E12" i="7"/>
  <c r="F12" i="7" s="1"/>
  <c r="E13" i="7"/>
  <c r="F13" i="7" s="1"/>
  <c r="E14" i="7"/>
  <c r="F14" i="7" s="1"/>
  <c r="E16" i="7"/>
  <c r="F16" i="7"/>
  <c r="E17" i="7"/>
  <c r="F17" i="7" s="1"/>
  <c r="E18" i="7"/>
  <c r="F18" i="7"/>
  <c r="E8" i="7"/>
  <c r="F8" i="7" s="1"/>
  <c r="E7" i="7"/>
  <c r="F7" i="7" s="1"/>
  <c r="E4" i="7"/>
  <c r="F4" i="7"/>
  <c r="D19" i="7"/>
  <c r="C19" i="7"/>
  <c r="E6" i="7"/>
  <c r="F6" i="7"/>
  <c r="E5" i="7"/>
  <c r="F5" i="7" s="1"/>
  <c r="E18" i="6"/>
  <c r="F18" i="6"/>
  <c r="E17" i="6"/>
  <c r="F17" i="6" s="1"/>
  <c r="E16" i="6"/>
  <c r="F16" i="6"/>
  <c r="E14" i="6"/>
  <c r="F14" i="6" s="1"/>
  <c r="E11" i="6"/>
  <c r="F11" i="6"/>
  <c r="E6" i="6"/>
  <c r="F6" i="6" s="1"/>
  <c r="E9" i="6"/>
  <c r="F9" i="6"/>
  <c r="D19" i="6"/>
  <c r="C19" i="6"/>
  <c r="E15" i="6"/>
  <c r="F15" i="6"/>
  <c r="E13" i="6"/>
  <c r="F13" i="6" s="1"/>
  <c r="E12" i="6"/>
  <c r="F12" i="6"/>
  <c r="E10" i="6"/>
  <c r="F10" i="6" s="1"/>
  <c r="E8" i="6"/>
  <c r="F8" i="6"/>
  <c r="E7" i="6"/>
  <c r="F7" i="6" s="1"/>
  <c r="E5" i="6"/>
  <c r="E19" i="6"/>
  <c r="F5" i="6"/>
  <c r="E4" i="6"/>
  <c r="I18" i="5"/>
  <c r="I20" i="5"/>
  <c r="H8" i="5"/>
  <c r="H4" i="5"/>
  <c r="H3" i="5"/>
  <c r="H2" i="5"/>
  <c r="H18" i="5" s="1"/>
  <c r="H20" i="5" s="1"/>
  <c r="E18" i="5"/>
  <c r="F16" i="5"/>
  <c r="F11" i="5"/>
  <c r="F12" i="5"/>
  <c r="F13" i="5"/>
  <c r="F14" i="5"/>
  <c r="F15" i="5"/>
  <c r="F10" i="5"/>
  <c r="F9" i="5"/>
  <c r="F3" i="5"/>
  <c r="F18" i="5" s="1"/>
  <c r="F4" i="5"/>
  <c r="F5" i="5"/>
  <c r="F6" i="5"/>
  <c r="F7" i="5"/>
  <c r="F8" i="5"/>
  <c r="F2" i="5"/>
  <c r="F4" i="6"/>
  <c r="H19" i="9"/>
  <c r="E7" i="8"/>
  <c r="F7" i="8" s="1"/>
  <c r="F19" i="6" l="1"/>
  <c r="F19" i="8"/>
  <c r="F19" i="7"/>
  <c r="E19" i="7"/>
  <c r="E19" i="8"/>
  <c r="G19" i="11"/>
</calcChain>
</file>

<file path=xl/sharedStrings.xml><?xml version="1.0" encoding="utf-8"?>
<sst xmlns="http://schemas.openxmlformats.org/spreadsheetml/2006/main" count="374" uniqueCount="68">
  <si>
    <t>College</t>
  </si>
  <si>
    <t>NICC</t>
  </si>
  <si>
    <t>NIACC</t>
  </si>
  <si>
    <t>ILCC</t>
  </si>
  <si>
    <t>NWCC</t>
  </si>
  <si>
    <t>ICCC</t>
  </si>
  <si>
    <t>IVCC</t>
  </si>
  <si>
    <t>HCC</t>
  </si>
  <si>
    <t>EICC</t>
  </si>
  <si>
    <t>KCC</t>
  </si>
  <si>
    <t>DMACC</t>
  </si>
  <si>
    <t>WITC</t>
  </si>
  <si>
    <t>IWCC</t>
  </si>
  <si>
    <t>SWCC</t>
  </si>
  <si>
    <t>IHCC</t>
  </si>
  <si>
    <t>SECC</t>
  </si>
  <si>
    <t>Area #</t>
  </si>
  <si>
    <t> NICC has made no estimates or decisions at this time.</t>
  </si>
  <si>
    <t>The Kirkwood Board approved a $4 tuition increase for next year at our last meeting.</t>
  </si>
  <si>
    <t>Final</t>
  </si>
  <si>
    <t>Amount</t>
  </si>
  <si>
    <t>Est.</t>
  </si>
  <si>
    <t>Final or Est.</t>
  </si>
  <si>
    <t>We approved a $8 tuition increase.</t>
  </si>
  <si>
    <t>EICCD is undecided at this time.</t>
  </si>
  <si>
    <t>We have not set our tuition yet, but would estimate that the increase would be $5 - $7.</t>
  </si>
  <si>
    <t>Not discussed yet, will probably discuss at the June meeting.  Estimated $5 to $7 increase at this time.</t>
  </si>
  <si>
    <t>$5-7.00</t>
  </si>
  <si>
    <t>the IHCC Board approved a $6 per credit hour increase in resident tuition for FY 2010, bringing our per credit hour rate to $124 for next year.</t>
  </si>
  <si>
    <t>Our tuition for FY10 has not been set yet. We are anticipating that we will be increasing our rate somewhere between $5 to $7 per credit hour.  </t>
  </si>
  <si>
    <r>
      <t>NIACC did approve a 6% increase in tuition &amp; fees on May 21. This equates to $6.80 per hour.</t>
    </r>
    <r>
      <rPr>
        <sz val="10"/>
        <color indexed="56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 Mandatory tuition and fees (includes student service fee) will be $123.04 per hour.</t>
    </r>
  </si>
  <si>
    <t>HCC Board passed the $4.00 increase.  We eliminated the $4.00  student services fee, so tuition is $121 per credit hour.  Mandatory fees are $7.00 per credit hour.</t>
  </si>
  <si>
    <t xml:space="preserve">Iowa Western approved an $8 increase in tuition </t>
  </si>
  <si>
    <t xml:space="preserve">Northwest Iowa $6 increase was approved by the Board </t>
  </si>
  <si>
    <t>Approved by the Board on May 12.</t>
  </si>
  <si>
    <t>The DMACC board approved an $ 8 tuition increase at Monday’s meeting.  We’ll now be at $ 115.  Our tuition number includes fees.</t>
  </si>
  <si>
    <t>5-7</t>
  </si>
  <si>
    <t xml:space="preserve">Tuition is Zero, but fees wil go up $2 </t>
  </si>
  <si>
    <t>$7 plus $1 fees</t>
  </si>
  <si>
    <t>5-6</t>
  </si>
  <si>
    <t>FY2010</t>
  </si>
  <si>
    <t>FY2011 proposed</t>
  </si>
  <si>
    <t>Average</t>
  </si>
  <si>
    <t>Percent</t>
  </si>
  <si>
    <t>FY11</t>
  </si>
  <si>
    <t>FY12</t>
  </si>
  <si>
    <t>Tuition and Fees per credit hour survey</t>
  </si>
  <si>
    <t>NIACC had a midyear increase of $10 per credit hour</t>
  </si>
  <si>
    <t>These rates have all been confirmed with the DE report</t>
  </si>
  <si>
    <t>FY13</t>
  </si>
  <si>
    <t>Unsure</t>
  </si>
  <si>
    <t>Tentative</t>
  </si>
  <si>
    <t>FY14</t>
  </si>
  <si>
    <t>CC</t>
  </si>
  <si>
    <t>final</t>
  </si>
  <si>
    <t>tentative</t>
  </si>
  <si>
    <t>FY14 Final Increase</t>
  </si>
  <si>
    <t>FY14 Tentative Increase</t>
  </si>
  <si>
    <t>FY14 Estimated/ Final</t>
  </si>
  <si>
    <t>ISU</t>
  </si>
  <si>
    <t>based on 14 credit hours A &amp; S</t>
  </si>
  <si>
    <t>U of I</t>
  </si>
  <si>
    <t>FY05 Tuition</t>
  </si>
  <si>
    <t>FY13 Tuition and Fees</t>
  </si>
  <si>
    <t>Tuition and Fees per Credit Hour Summary</t>
  </si>
  <si>
    <t>FY14 Tuition and Fees per Credit Hour</t>
  </si>
  <si>
    <t>FY14-FY20 Increase</t>
  </si>
  <si>
    <t>FY20 Tuition and Fees per Credit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</si>
</sst>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Verdana"/>
      <family val="2"/>
    </font>
    <font>
      <sz val="10"/>
      <name val="Tahoma"/>
      <family val="2"/>
    </font>
    <font>
      <sz val="10"/>
      <color indexed="18"/>
      <name val="Arial"/>
      <family val="2"/>
    </font>
    <font>
      <sz val="10"/>
      <color indexed="56"/>
      <name val="Arial"/>
      <family val="2"/>
    </font>
    <font>
      <sz val="11"/>
      <color rgb="FF1F497D"/>
      <name val="Calibri"/>
      <family val="2"/>
    </font>
    <font>
      <sz val="10"/>
      <color rgb="FF000000"/>
      <name val="Tahoma"/>
      <family val="2"/>
    </font>
    <font>
      <sz val="10"/>
      <color rgb="FF00008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4" fontId="3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64" fontId="5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/>
    <xf numFmtId="0" fontId="9" fillId="0" borderId="1" xfId="0" applyFont="1" applyBorder="1" applyAlignment="1">
      <alignment wrapText="1"/>
    </xf>
    <xf numFmtId="44" fontId="4" fillId="0" borderId="1" xfId="1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9" fillId="0" borderId="1" xfId="0" applyFont="1" applyBorder="1"/>
    <xf numFmtId="16" fontId="2" fillId="0" borderId="0" xfId="0" applyNumberFormat="1" applyFont="1"/>
    <xf numFmtId="16" fontId="2" fillId="0" borderId="0" xfId="0" applyNumberFormat="1" applyFont="1" applyAlignment="1">
      <alignment wrapText="1"/>
    </xf>
    <xf numFmtId="16" fontId="3" fillId="0" borderId="0" xfId="0" applyNumberFormat="1" applyFont="1"/>
    <xf numFmtId="6" fontId="3" fillId="0" borderId="1" xfId="1" quotePrefix="1" applyNumberFormat="1" applyFont="1" applyBorder="1" applyAlignment="1">
      <alignment horizontal="center" vertical="top"/>
    </xf>
    <xf numFmtId="6" fontId="4" fillId="0" borderId="1" xfId="1" quotePrefix="1" applyNumberFormat="1" applyFont="1" applyBorder="1" applyAlignment="1">
      <alignment horizontal="center" vertical="top"/>
    </xf>
    <xf numFmtId="16" fontId="3" fillId="0" borderId="1" xfId="1" quotePrefix="1" applyNumberFormat="1" applyFont="1" applyBorder="1" applyAlignment="1">
      <alignment horizontal="center" vertical="top"/>
    </xf>
    <xf numFmtId="44" fontId="3" fillId="0" borderId="1" xfId="1" quotePrefix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/>
    </xf>
    <xf numFmtId="8" fontId="3" fillId="0" borderId="1" xfId="1" quotePrefix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8" fontId="3" fillId="0" borderId="0" xfId="1" quotePrefix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8" fontId="3" fillId="0" borderId="0" xfId="1" quotePrefix="1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8" fontId="4" fillId="0" borderId="0" xfId="1" quotePrefix="1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8" fontId="4" fillId="0" borderId="0" xfId="1" quotePrefix="1" applyNumberFormat="1" applyFont="1" applyBorder="1" applyAlignment="1">
      <alignment horizontal="center" vertical="top"/>
    </xf>
    <xf numFmtId="6" fontId="3" fillId="0" borderId="0" xfId="0" applyNumberFormat="1" applyFont="1"/>
    <xf numFmtId="2" fontId="3" fillId="0" borderId="0" xfId="0" applyNumberFormat="1" applyFont="1"/>
    <xf numFmtId="10" fontId="3" fillId="0" borderId="1" xfId="2" quotePrefix="1" applyNumberFormat="1" applyFont="1" applyBorder="1" applyAlignment="1">
      <alignment horizontal="center" vertical="top"/>
    </xf>
    <xf numFmtId="8" fontId="3" fillId="0" borderId="2" xfId="1" quotePrefix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10" fontId="3" fillId="0" borderId="2" xfId="2" quotePrefix="1" applyNumberFormat="1" applyFont="1" applyBorder="1" applyAlignment="1">
      <alignment horizontal="center" vertical="top"/>
    </xf>
    <xf numFmtId="8" fontId="3" fillId="2" borderId="1" xfId="1" quotePrefix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10" fontId="3" fillId="0" borderId="0" xfId="2" applyNumberFormat="1" applyFont="1" applyAlignment="1">
      <alignment horizontal="right"/>
    </xf>
    <xf numFmtId="8" fontId="15" fillId="0" borderId="1" xfId="1" quotePrefix="1" applyNumberFormat="1" applyFont="1" applyBorder="1" applyAlignment="1">
      <alignment horizontal="center" vertical="top"/>
    </xf>
    <xf numFmtId="10" fontId="15" fillId="0" borderId="1" xfId="2" quotePrefix="1" applyNumberFormat="1" applyFont="1" applyBorder="1" applyAlignment="1">
      <alignment horizontal="center" vertical="top"/>
    </xf>
    <xf numFmtId="44" fontId="15" fillId="0" borderId="1" xfId="1" applyFont="1" applyBorder="1" applyAlignment="1">
      <alignment horizontal="center" vertical="top"/>
    </xf>
    <xf numFmtId="8" fontId="3" fillId="0" borderId="1" xfId="1" quotePrefix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10" fontId="3" fillId="0" borderId="0" xfId="2" quotePrefix="1" applyNumberFormat="1" applyFont="1" applyBorder="1" applyAlignment="1">
      <alignment horizontal="center" vertical="top"/>
    </xf>
    <xf numFmtId="16" fontId="3" fillId="0" borderId="0" xfId="1" applyNumberFormat="1" applyFont="1" applyAlignment="1">
      <alignment horizontal="center"/>
    </xf>
    <xf numFmtId="44" fontId="3" fillId="0" borderId="0" xfId="1" quotePrefix="1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10" fontId="3" fillId="0" borderId="0" xfId="2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" fontId="3" fillId="0" borderId="0" xfId="1" quotePrefix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10" fontId="3" fillId="2" borderId="1" xfId="2" quotePrefix="1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Iowa Community Colleges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FY2014 Tuition and Fees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'FY14 Chart'!$D$3</c:f>
              <c:strCache>
                <c:ptCount val="1"/>
                <c:pt idx="0">
                  <c:v>FY13 Tuition and Fees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Chart'!$D$4:$D$18</c:f>
              <c:numCache>
                <c:formatCode>"$"#,##0.00_);[Red]\("$"#,##0.00\)</c:formatCode>
                <c:ptCount val="15"/>
                <c:pt idx="0">
                  <c:v>131.19999999999999</c:v>
                </c:pt>
                <c:pt idx="1">
                  <c:v>133</c:v>
                </c:pt>
                <c:pt idx="2">
                  <c:v>133</c:v>
                </c:pt>
                <c:pt idx="3">
                  <c:v>142</c:v>
                </c:pt>
                <c:pt idx="4">
                  <c:v>142</c:v>
                </c:pt>
                <c:pt idx="5">
                  <c:v>143</c:v>
                </c:pt>
                <c:pt idx="6">
                  <c:v>143.5</c:v>
                </c:pt>
                <c:pt idx="7">
                  <c:v>144</c:v>
                </c:pt>
                <c:pt idx="8">
                  <c:v>146</c:v>
                </c:pt>
                <c:pt idx="9">
                  <c:v>150.18</c:v>
                </c:pt>
                <c:pt idx="10">
                  <c:v>148</c:v>
                </c:pt>
                <c:pt idx="11">
                  <c:v>163</c:v>
                </c:pt>
                <c:pt idx="12">
                  <c:v>163.41999999999999</c:v>
                </c:pt>
                <c:pt idx="13">
                  <c:v>166</c:v>
                </c:pt>
                <c:pt idx="1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9-4E92-A827-0510D6035B19}"/>
            </c:ext>
          </c:extLst>
        </c:ser>
        <c:ser>
          <c:idx val="1"/>
          <c:order val="1"/>
          <c:tx>
            <c:strRef>
              <c:f>'FY14 Chart'!$E$3</c:f>
              <c:strCache>
                <c:ptCount val="1"/>
                <c:pt idx="0">
                  <c:v>FY14 Tentative Increase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Chart'!$E$4:$E$18</c:f>
              <c:numCache>
                <c:formatCode>"$"#,##0.00_);[Red]\("$"#,##0.00\)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9-4E92-A827-0510D6035B19}"/>
            </c:ext>
          </c:extLst>
        </c:ser>
        <c:ser>
          <c:idx val="2"/>
          <c:order val="2"/>
          <c:tx>
            <c:strRef>
              <c:f>'FY14 Chart'!$F$3</c:f>
              <c:strCache>
                <c:ptCount val="1"/>
                <c:pt idx="0">
                  <c:v>FY14 Final Increase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Chart'!$F$4:$F$18</c:f>
              <c:numCache>
                <c:formatCode>"$"#,##0.00_);[Red]\("$"#,##0.00\)</c:formatCode>
                <c:ptCount val="15"/>
                <c:pt idx="0">
                  <c:v>2.8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3.57</c:v>
                </c:pt>
                <c:pt idx="10">
                  <c:v>6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19-4E92-A827-0510D603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201144"/>
        <c:axId val="193232752"/>
      </c:barChart>
      <c:catAx>
        <c:axId val="193201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32752"/>
        <c:crosses val="autoZero"/>
        <c:auto val="1"/>
        <c:lblAlgn val="ctr"/>
        <c:lblOffset val="100"/>
        <c:noMultiLvlLbl val="0"/>
      </c:catAx>
      <c:valAx>
        <c:axId val="193232752"/>
        <c:scaling>
          <c:orientation val="minMax"/>
          <c:max val="175"/>
          <c:min val="130"/>
        </c:scaling>
        <c:delete val="0"/>
        <c:axPos val="b"/>
        <c:majorGridlines/>
        <c:numFmt formatCode="&quot;$&quot;#,##0.00_);[Red]\(&quot;$&quot;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01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Iowa Community Colleges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FY2005 Tuition and Fees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'FY05 Chart '!$D$3</c:f>
              <c:strCache>
                <c:ptCount val="1"/>
                <c:pt idx="0">
                  <c:v>FY05 Tuition</c:v>
                </c:pt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'!$D$4:$D$18</c:f>
              <c:numCache>
                <c:formatCode>"$"#,##0.00_);[Red]\("$"#,##0.00\)</c:formatCode>
                <c:ptCount val="15"/>
                <c:pt idx="0">
                  <c:v>85</c:v>
                </c:pt>
                <c:pt idx="1">
                  <c:v>89</c:v>
                </c:pt>
                <c:pt idx="2">
                  <c:v>90.4</c:v>
                </c:pt>
                <c:pt idx="3">
                  <c:v>93</c:v>
                </c:pt>
                <c:pt idx="4">
                  <c:v>93</c:v>
                </c:pt>
                <c:pt idx="5">
                  <c:v>97</c:v>
                </c:pt>
                <c:pt idx="6">
                  <c:v>99.8</c:v>
                </c:pt>
                <c:pt idx="7">
                  <c:v>103</c:v>
                </c:pt>
                <c:pt idx="8">
                  <c:v>103</c:v>
                </c:pt>
                <c:pt idx="9">
                  <c:v>105</c:v>
                </c:pt>
                <c:pt idx="10">
                  <c:v>107</c:v>
                </c:pt>
                <c:pt idx="11">
                  <c:v>109.5</c:v>
                </c:pt>
                <c:pt idx="12">
                  <c:v>110.03</c:v>
                </c:pt>
                <c:pt idx="13">
                  <c:v>112</c:v>
                </c:pt>
                <c:pt idx="14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B-4782-B0E2-BDBC8879274B}"/>
            </c:ext>
          </c:extLst>
        </c:ser>
        <c:ser>
          <c:idx val="1"/>
          <c:order val="1"/>
          <c:tx>
            <c:strRef>
              <c:f>'FY05 Chart '!$E$3</c:f>
              <c:strCache>
                <c:ptCount val="1"/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'!$E$4:$E$18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C86B-4782-B0E2-BDBC8879274B}"/>
            </c:ext>
          </c:extLst>
        </c:ser>
        <c:ser>
          <c:idx val="2"/>
          <c:order val="2"/>
          <c:tx>
            <c:strRef>
              <c:f>'FY05 Chart '!$F$3</c:f>
              <c:strCache>
                <c:ptCount val="1"/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'!$F$4:$F$18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C86B-4782-B0E2-BDBC88792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870680"/>
        <c:axId val="193871064"/>
      </c:barChart>
      <c:catAx>
        <c:axId val="193870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871064"/>
        <c:crosses val="autoZero"/>
        <c:auto val="1"/>
        <c:lblAlgn val="ctr"/>
        <c:lblOffset val="100"/>
        <c:noMultiLvlLbl val="0"/>
      </c:catAx>
      <c:valAx>
        <c:axId val="193871064"/>
        <c:scaling>
          <c:orientation val="minMax"/>
          <c:max val="120"/>
          <c:min val="80"/>
        </c:scaling>
        <c:delete val="0"/>
        <c:axPos val="b"/>
        <c:majorGridlines/>
        <c:numFmt formatCode="&quot;$&quot;#,##0.00_);[Red]\(&quot;$&quot;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870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9525</xdr:rowOff>
    </xdr:from>
    <xdr:to>
      <xdr:col>9</xdr:col>
      <xdr:colOff>304800</xdr:colOff>
      <xdr:row>46</xdr:row>
      <xdr:rowOff>142875</xdr:rowOff>
    </xdr:to>
    <xdr:graphicFrame macro="">
      <xdr:nvGraphicFramePr>
        <xdr:cNvPr id="52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0.33043</cdr:x>
      <cdr:y>0.02024</cdr:y>
    </cdr:from>
    <cdr:to>
      <cdr:x>0.46957</cdr:x>
      <cdr:y>0.21457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1700" y="95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9525</xdr:rowOff>
    </xdr:from>
    <xdr:to>
      <xdr:col>9</xdr:col>
      <xdr:colOff>304800</xdr:colOff>
      <xdr:row>46</xdr:row>
      <xdr:rowOff>142875</xdr:rowOff>
    </xdr:to>
    <xdr:graphicFrame macro="">
      <xdr:nvGraphicFramePr>
        <xdr:cNvPr id="3793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0.33043</cdr:x>
      <cdr:y>0.02024</cdr:y>
    </cdr:from>
    <cdr:to>
      <cdr:x>0.46957</cdr:x>
      <cdr:y>0.21457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1700" y="95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"/>
  <sheetViews>
    <sheetView tabSelected="1" zoomScaleNormal="100" workbookViewId="0"/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7109375" style="3" customWidth="1"/>
    <col min="5" max="6" width="14.7109375" style="4" customWidth="1"/>
    <col min="7" max="7" width="10.5703125" style="4" customWidth="1"/>
    <col min="8" max="8" width="9.140625" style="10" customWidth="1"/>
    <col min="9" max="16384" width="9.140625" style="1"/>
  </cols>
  <sheetData>
    <row r="1" spans="2:10" ht="15.75" x14ac:dyDescent="0.25">
      <c r="B1" s="74" t="s">
        <v>64</v>
      </c>
      <c r="C1" s="74"/>
      <c r="D1" s="74"/>
      <c r="E1" s="74"/>
      <c r="F1" s="74"/>
      <c r="G1" s="74"/>
    </row>
    <row r="3" spans="2:10" s="3" customFormat="1" ht="47.25" customHeight="1" x14ac:dyDescent="0.25">
      <c r="B3" s="2" t="s">
        <v>16</v>
      </c>
      <c r="C3" s="2" t="s">
        <v>0</v>
      </c>
      <c r="D3" s="62" t="s">
        <v>65</v>
      </c>
      <c r="E3" s="62" t="s">
        <v>66</v>
      </c>
      <c r="F3" s="62" t="s">
        <v>67</v>
      </c>
      <c r="G3" s="2" t="s">
        <v>43</v>
      </c>
      <c r="H3" s="56"/>
    </row>
    <row r="4" spans="2:10" ht="19.5" customHeight="1" x14ac:dyDescent="0.25">
      <c r="B4" s="2">
        <v>11</v>
      </c>
      <c r="C4" s="15" t="s">
        <v>10</v>
      </c>
      <c r="D4" s="61">
        <v>136</v>
      </c>
      <c r="E4" s="35">
        <v>24</v>
      </c>
      <c r="F4" s="61">
        <f>+D4+E4</f>
        <v>160</v>
      </c>
      <c r="G4" s="47">
        <f t="shared" ref="G4:G18" si="0">+E4/D4</f>
        <v>0.17647058823529413</v>
      </c>
      <c r="H4" s="56"/>
      <c r="I4" s="56"/>
    </row>
    <row r="5" spans="2:10" ht="19.5" customHeight="1" x14ac:dyDescent="0.25">
      <c r="B5" s="2">
        <v>9</v>
      </c>
      <c r="C5" s="15" t="s">
        <v>8</v>
      </c>
      <c r="D5" s="61">
        <v>134</v>
      </c>
      <c r="E5" s="35">
        <v>34</v>
      </c>
      <c r="F5" s="61">
        <f t="shared" ref="F5:F18" si="1">+D5+E5</f>
        <v>168</v>
      </c>
      <c r="G5" s="47">
        <f t="shared" si="0"/>
        <v>0.2537313432835821</v>
      </c>
      <c r="H5" s="65"/>
    </row>
    <row r="6" spans="2:10" ht="19.5" customHeight="1" x14ac:dyDescent="0.25">
      <c r="B6" s="2">
        <v>10</v>
      </c>
      <c r="C6" s="15" t="s">
        <v>9</v>
      </c>
      <c r="D6" s="61">
        <v>140</v>
      </c>
      <c r="E6" s="35">
        <v>36</v>
      </c>
      <c r="F6" s="61">
        <f t="shared" si="1"/>
        <v>176</v>
      </c>
      <c r="G6" s="47">
        <f t="shared" si="0"/>
        <v>0.25714285714285712</v>
      </c>
      <c r="H6" s="57"/>
      <c r="I6" s="57"/>
    </row>
    <row r="7" spans="2:10" ht="19.5" customHeight="1" x14ac:dyDescent="0.25">
      <c r="B7" s="73">
        <v>15</v>
      </c>
      <c r="C7" s="71" t="s">
        <v>14</v>
      </c>
      <c r="D7" s="51">
        <v>149</v>
      </c>
      <c r="E7" s="51">
        <v>31</v>
      </c>
      <c r="F7" s="51">
        <f t="shared" si="1"/>
        <v>180</v>
      </c>
      <c r="G7" s="72">
        <f>+E7/D7</f>
        <v>0.20805369127516779</v>
      </c>
      <c r="H7" s="69"/>
      <c r="I7" s="29"/>
    </row>
    <row r="8" spans="2:10" ht="19.5" customHeight="1" x14ac:dyDescent="0.25">
      <c r="B8" s="2">
        <v>12</v>
      </c>
      <c r="C8" s="15" t="s">
        <v>11</v>
      </c>
      <c r="D8" s="61">
        <v>147</v>
      </c>
      <c r="E8" s="35">
        <v>35</v>
      </c>
      <c r="F8" s="61">
        <f t="shared" si="1"/>
        <v>182</v>
      </c>
      <c r="G8" s="47">
        <f t="shared" si="0"/>
        <v>0.23809523809523808</v>
      </c>
      <c r="H8" s="56"/>
    </row>
    <row r="9" spans="2:10" ht="19.5" customHeight="1" x14ac:dyDescent="0.25">
      <c r="B9" s="2">
        <v>2</v>
      </c>
      <c r="C9" s="15" t="s">
        <v>2</v>
      </c>
      <c r="D9" s="61">
        <v>153.75</v>
      </c>
      <c r="E9" s="35">
        <v>33</v>
      </c>
      <c r="F9" s="61">
        <f t="shared" si="1"/>
        <v>186.75</v>
      </c>
      <c r="G9" s="47">
        <f t="shared" si="0"/>
        <v>0.21463414634146341</v>
      </c>
      <c r="H9" s="69"/>
      <c r="I9" s="29"/>
    </row>
    <row r="10" spans="2:10" ht="19.5" customHeight="1" x14ac:dyDescent="0.25">
      <c r="B10" s="2">
        <v>16</v>
      </c>
      <c r="C10" s="15" t="s">
        <v>15</v>
      </c>
      <c r="D10" s="61">
        <v>145</v>
      </c>
      <c r="E10" s="35">
        <v>44</v>
      </c>
      <c r="F10" s="61">
        <f t="shared" ref="F10" si="2">+D10+E10</f>
        <v>189</v>
      </c>
      <c r="G10" s="47">
        <f t="shared" ref="G10" si="3">+E10/D10</f>
        <v>0.30344827586206896</v>
      </c>
      <c r="H10" s="65"/>
    </row>
    <row r="11" spans="2:10" ht="19.5" customHeight="1" x14ac:dyDescent="0.25">
      <c r="B11" s="2">
        <v>14</v>
      </c>
      <c r="C11" s="15" t="s">
        <v>13</v>
      </c>
      <c r="D11" s="61">
        <v>154</v>
      </c>
      <c r="E11" s="35">
        <v>36</v>
      </c>
      <c r="F11" s="61">
        <f t="shared" si="1"/>
        <v>190</v>
      </c>
      <c r="G11" s="47">
        <f t="shared" si="0"/>
        <v>0.23376623376623376</v>
      </c>
      <c r="H11" s="66"/>
    </row>
    <row r="12" spans="2:10" ht="19.5" customHeight="1" x14ac:dyDescent="0.25">
      <c r="B12" s="2">
        <v>13</v>
      </c>
      <c r="C12" s="15" t="s">
        <v>12</v>
      </c>
      <c r="D12" s="61">
        <v>146</v>
      </c>
      <c r="E12" s="35">
        <v>49</v>
      </c>
      <c r="F12" s="61">
        <f t="shared" si="1"/>
        <v>195</v>
      </c>
      <c r="G12" s="47">
        <f t="shared" si="0"/>
        <v>0.33561643835616439</v>
      </c>
      <c r="H12" s="67"/>
      <c r="I12" s="57"/>
    </row>
    <row r="13" spans="2:10" ht="19.5" customHeight="1" x14ac:dyDescent="0.25">
      <c r="B13" s="2">
        <v>7</v>
      </c>
      <c r="C13" s="15" t="s">
        <v>7</v>
      </c>
      <c r="D13" s="61">
        <v>147</v>
      </c>
      <c r="E13" s="35">
        <v>48.5</v>
      </c>
      <c r="F13" s="61">
        <f t="shared" si="1"/>
        <v>195.5</v>
      </c>
      <c r="G13" s="47">
        <f t="shared" si="0"/>
        <v>0.32993197278911562</v>
      </c>
      <c r="H13" s="64"/>
      <c r="J13" s="29"/>
    </row>
    <row r="14" spans="2:10" ht="19.5" customHeight="1" x14ac:dyDescent="0.25">
      <c r="B14" s="2">
        <v>5</v>
      </c>
      <c r="C14" s="15" t="s">
        <v>5</v>
      </c>
      <c r="D14" s="61">
        <v>151</v>
      </c>
      <c r="E14" s="35">
        <v>47</v>
      </c>
      <c r="F14" s="61">
        <f t="shared" ref="F14" si="4">+D14+E14</f>
        <v>198</v>
      </c>
      <c r="G14" s="47">
        <f t="shared" ref="G14" si="5">+E14/D14</f>
        <v>0.31125827814569534</v>
      </c>
    </row>
    <row r="15" spans="2:10" ht="19.5" customHeight="1" x14ac:dyDescent="0.25">
      <c r="B15" s="2">
        <v>1</v>
      </c>
      <c r="C15" s="15" t="s">
        <v>1</v>
      </c>
      <c r="D15" s="61">
        <v>163</v>
      </c>
      <c r="E15" s="35">
        <v>35</v>
      </c>
      <c r="F15" s="61">
        <f t="shared" si="1"/>
        <v>198</v>
      </c>
      <c r="G15" s="47">
        <f t="shared" si="0"/>
        <v>0.21472392638036811</v>
      </c>
    </row>
    <row r="16" spans="2:10" ht="19.5" customHeight="1" x14ac:dyDescent="0.25">
      <c r="B16" s="2">
        <v>4</v>
      </c>
      <c r="C16" s="15" t="s">
        <v>4</v>
      </c>
      <c r="D16" s="61">
        <v>172</v>
      </c>
      <c r="E16" s="35">
        <v>29</v>
      </c>
      <c r="F16" s="61">
        <f t="shared" si="1"/>
        <v>201</v>
      </c>
      <c r="G16" s="47">
        <f t="shared" si="0"/>
        <v>0.16860465116279069</v>
      </c>
      <c r="H16" s="68"/>
    </row>
    <row r="17" spans="2:8" ht="19.5" customHeight="1" x14ac:dyDescent="0.25">
      <c r="B17" s="2">
        <v>6</v>
      </c>
      <c r="C17" s="15" t="s">
        <v>6</v>
      </c>
      <c r="D17" s="61">
        <v>174</v>
      </c>
      <c r="E17" s="35">
        <v>30</v>
      </c>
      <c r="F17" s="61">
        <f t="shared" si="1"/>
        <v>204</v>
      </c>
      <c r="G17" s="47">
        <f t="shared" si="0"/>
        <v>0.17241379310344829</v>
      </c>
      <c r="H17" s="66"/>
    </row>
    <row r="18" spans="2:8" ht="19.5" customHeight="1" x14ac:dyDescent="0.25">
      <c r="B18" s="2">
        <v>3</v>
      </c>
      <c r="C18" s="15" t="s">
        <v>3</v>
      </c>
      <c r="D18" s="61">
        <v>165.75</v>
      </c>
      <c r="E18" s="35">
        <v>39.5</v>
      </c>
      <c r="F18" s="61">
        <f t="shared" si="1"/>
        <v>205.25</v>
      </c>
      <c r="G18" s="47">
        <f t="shared" si="0"/>
        <v>0.23831070889894421</v>
      </c>
      <c r="H18" s="69"/>
    </row>
    <row r="19" spans="2:8" ht="15.75" x14ac:dyDescent="0.25">
      <c r="B19" s="70" t="s">
        <v>42</v>
      </c>
      <c r="C19" s="12"/>
      <c r="D19" s="48">
        <f>AVERAGE(D4:D18)</f>
        <v>151.83333333333334</v>
      </c>
      <c r="E19" s="48">
        <f>AVERAGEIF(E4:E18,"&lt;&gt;0")</f>
        <v>36.733333333333334</v>
      </c>
      <c r="F19" s="48">
        <f>AVERAGE(F4:F18)</f>
        <v>188.56666666666666</v>
      </c>
      <c r="G19" s="50">
        <f>AVERAGEIF(G4:G18,"&lt;&gt;0")</f>
        <v>0.24374680952256214</v>
      </c>
    </row>
    <row r="20" spans="2:8" x14ac:dyDescent="0.2">
      <c r="B20" s="12"/>
      <c r="C20" s="12"/>
      <c r="D20" s="38"/>
      <c r="E20" s="38"/>
      <c r="F20" s="38"/>
      <c r="G20" s="63"/>
    </row>
    <row r="21" spans="2:8" x14ac:dyDescent="0.2">
      <c r="B21" s="12"/>
      <c r="C21" s="12"/>
      <c r="D21" s="38"/>
      <c r="E21" s="38"/>
      <c r="F21" s="38"/>
      <c r="G21" s="63"/>
    </row>
  </sheetData>
  <mergeCells count="1">
    <mergeCell ref="B1:G1"/>
  </mergeCells>
  <printOptions horizontalCentered="1"/>
  <pageMargins left="0.75" right="0.48" top="1" bottom="0.68" header="0.5" footer="0.5"/>
  <pageSetup fitToHeight="2" orientation="portrait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Normal="100" workbookViewId="0">
      <selection activeCell="J3" sqref="J3"/>
    </sheetView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5703125" style="3" customWidth="1"/>
    <col min="5" max="5" width="12.42578125" style="3" customWidth="1"/>
    <col min="6" max="7" width="14" style="4" customWidth="1"/>
    <col min="8" max="8" width="10.5703125" style="4" customWidth="1"/>
    <col min="9" max="9" width="14.28515625" style="4" bestFit="1" customWidth="1"/>
    <col min="10" max="10" width="9.140625" style="10" customWidth="1"/>
    <col min="11" max="16384" width="9.140625" style="1"/>
  </cols>
  <sheetData>
    <row r="1" spans="2:12" x14ac:dyDescent="0.2">
      <c r="B1" s="75" t="s">
        <v>46</v>
      </c>
      <c r="C1" s="75"/>
      <c r="D1" s="75"/>
      <c r="E1" s="75"/>
      <c r="F1" s="75"/>
      <c r="G1" s="75"/>
      <c r="H1" s="75"/>
      <c r="I1" s="75"/>
    </row>
    <row r="3" spans="2:12" s="3" customFormat="1" ht="47.25" customHeight="1" x14ac:dyDescent="0.25">
      <c r="B3" s="2" t="s">
        <v>16</v>
      </c>
      <c r="C3" s="2" t="s">
        <v>0</v>
      </c>
      <c r="D3" s="62" t="s">
        <v>63</v>
      </c>
      <c r="E3" s="62" t="s">
        <v>57</v>
      </c>
      <c r="F3" s="62" t="s">
        <v>56</v>
      </c>
      <c r="G3" s="62" t="s">
        <v>58</v>
      </c>
      <c r="H3" s="2" t="s">
        <v>43</v>
      </c>
      <c r="I3" s="2" t="s">
        <v>22</v>
      </c>
      <c r="J3" s="56"/>
    </row>
    <row r="4" spans="2:12" ht="19.5" customHeight="1" x14ac:dyDescent="0.25">
      <c r="B4" s="2">
        <v>9</v>
      </c>
      <c r="C4" s="15" t="s">
        <v>8</v>
      </c>
      <c r="D4" s="35">
        <v>131.19999999999999</v>
      </c>
      <c r="E4" s="35">
        <v>0</v>
      </c>
      <c r="F4" s="35">
        <v>2.8</v>
      </c>
      <c r="G4" s="61">
        <f t="shared" ref="G4:G18" si="0">+D4+E4+F4</f>
        <v>134</v>
      </c>
      <c r="H4" s="47">
        <f t="shared" ref="H4:H9" si="1">+F4/D4</f>
        <v>2.1341463414634148E-2</v>
      </c>
      <c r="I4" s="16" t="s">
        <v>54</v>
      </c>
      <c r="J4" s="56"/>
    </row>
    <row r="5" spans="2:12" ht="19.5" customHeight="1" x14ac:dyDescent="0.25">
      <c r="B5" s="2">
        <v>11</v>
      </c>
      <c r="C5" s="15" t="s">
        <v>10</v>
      </c>
      <c r="D5" s="35">
        <v>133</v>
      </c>
      <c r="E5" s="35">
        <v>0</v>
      </c>
      <c r="F5" s="35">
        <v>3</v>
      </c>
      <c r="G5" s="61">
        <f t="shared" si="0"/>
        <v>136</v>
      </c>
      <c r="H5" s="47">
        <f t="shared" si="1"/>
        <v>2.2556390977443608E-2</v>
      </c>
      <c r="I5" s="16" t="s">
        <v>54</v>
      </c>
      <c r="J5" s="56"/>
      <c r="K5" s="56"/>
    </row>
    <row r="6" spans="2:12" ht="19.5" customHeight="1" x14ac:dyDescent="0.25">
      <c r="B6" s="2">
        <v>10</v>
      </c>
      <c r="C6" s="15" t="s">
        <v>9</v>
      </c>
      <c r="D6" s="35">
        <v>133</v>
      </c>
      <c r="E6" s="35">
        <v>0</v>
      </c>
      <c r="F6" s="35">
        <v>7</v>
      </c>
      <c r="G6" s="61">
        <f t="shared" si="0"/>
        <v>140</v>
      </c>
      <c r="H6" s="47">
        <f t="shared" si="1"/>
        <v>5.2631578947368418E-2</v>
      </c>
      <c r="I6" s="16" t="s">
        <v>54</v>
      </c>
      <c r="J6" s="57"/>
      <c r="K6" s="57"/>
    </row>
    <row r="7" spans="2:12" ht="19.5" customHeight="1" x14ac:dyDescent="0.25">
      <c r="B7" s="2">
        <v>16</v>
      </c>
      <c r="C7" s="15" t="s">
        <v>15</v>
      </c>
      <c r="D7" s="35">
        <v>142</v>
      </c>
      <c r="E7" s="35">
        <v>0</v>
      </c>
      <c r="F7" s="35">
        <v>3</v>
      </c>
      <c r="G7" s="61">
        <f t="shared" si="0"/>
        <v>145</v>
      </c>
      <c r="H7" s="47">
        <f t="shared" si="1"/>
        <v>2.1126760563380281E-2</v>
      </c>
      <c r="I7" s="16" t="s">
        <v>54</v>
      </c>
      <c r="J7" s="56"/>
      <c r="K7" s="56"/>
    </row>
    <row r="8" spans="2:12" ht="19.5" customHeight="1" x14ac:dyDescent="0.25">
      <c r="B8" s="2">
        <v>13</v>
      </c>
      <c r="C8" s="15" t="s">
        <v>12</v>
      </c>
      <c r="D8" s="35">
        <v>142</v>
      </c>
      <c r="E8" s="35">
        <v>0</v>
      </c>
      <c r="F8" s="35">
        <v>4</v>
      </c>
      <c r="G8" s="61">
        <f t="shared" si="0"/>
        <v>146</v>
      </c>
      <c r="H8" s="47">
        <f t="shared" si="1"/>
        <v>2.8169014084507043E-2</v>
      </c>
      <c r="I8" s="16" t="s">
        <v>54</v>
      </c>
      <c r="J8" s="57"/>
      <c r="K8" s="57"/>
    </row>
    <row r="9" spans="2:12" ht="19.5" customHeight="1" x14ac:dyDescent="0.25">
      <c r="B9" s="2">
        <v>7</v>
      </c>
      <c r="C9" s="15" t="s">
        <v>7</v>
      </c>
      <c r="D9" s="35">
        <v>143</v>
      </c>
      <c r="E9" s="35">
        <v>0</v>
      </c>
      <c r="F9" s="35">
        <v>4</v>
      </c>
      <c r="G9" s="61">
        <f t="shared" si="0"/>
        <v>147</v>
      </c>
      <c r="H9" s="47">
        <f t="shared" si="1"/>
        <v>2.7972027972027972E-2</v>
      </c>
      <c r="I9" s="16" t="s">
        <v>54</v>
      </c>
      <c r="J9" s="64"/>
      <c r="L9" s="29"/>
    </row>
    <row r="10" spans="2:12" ht="19.5" customHeight="1" x14ac:dyDescent="0.25">
      <c r="B10" s="2">
        <v>12</v>
      </c>
      <c r="C10" s="15" t="s">
        <v>11</v>
      </c>
      <c r="D10" s="35">
        <v>143.5</v>
      </c>
      <c r="E10" s="35">
        <v>3.5</v>
      </c>
      <c r="F10" s="35">
        <v>0</v>
      </c>
      <c r="G10" s="61">
        <f t="shared" si="0"/>
        <v>147</v>
      </c>
      <c r="H10" s="47">
        <f>+E10/D10</f>
        <v>2.4390243902439025E-2</v>
      </c>
      <c r="I10" s="16" t="s">
        <v>55</v>
      </c>
      <c r="J10" s="56"/>
    </row>
    <row r="11" spans="2:12" ht="19.5" customHeight="1" x14ac:dyDescent="0.25">
      <c r="B11" s="2">
        <v>15</v>
      </c>
      <c r="C11" s="15" t="s">
        <v>14</v>
      </c>
      <c r="D11" s="35">
        <v>144</v>
      </c>
      <c r="E11" s="35">
        <v>0</v>
      </c>
      <c r="F11" s="35">
        <v>5</v>
      </c>
      <c r="G11" s="61">
        <f t="shared" si="0"/>
        <v>149</v>
      </c>
      <c r="H11" s="47">
        <f t="shared" ref="H11:H18" si="2">+F11/D11</f>
        <v>3.4722222222222224E-2</v>
      </c>
      <c r="I11" s="16" t="s">
        <v>54</v>
      </c>
      <c r="J11" s="56"/>
      <c r="K11" s="29"/>
    </row>
    <row r="12" spans="2:12" ht="19.5" customHeight="1" x14ac:dyDescent="0.25">
      <c r="B12" s="2">
        <v>5</v>
      </c>
      <c r="C12" s="15" t="s">
        <v>5</v>
      </c>
      <c r="D12" s="35">
        <v>146</v>
      </c>
      <c r="E12" s="61">
        <v>0</v>
      </c>
      <c r="F12" s="35">
        <v>5</v>
      </c>
      <c r="G12" s="61">
        <f t="shared" si="0"/>
        <v>151</v>
      </c>
      <c r="H12" s="47">
        <f t="shared" si="2"/>
        <v>3.4246575342465752E-2</v>
      </c>
      <c r="I12" s="16" t="s">
        <v>54</v>
      </c>
    </row>
    <row r="13" spans="2:12" ht="19.5" customHeight="1" x14ac:dyDescent="0.25">
      <c r="B13" s="2">
        <v>2</v>
      </c>
      <c r="C13" s="15" t="s">
        <v>2</v>
      </c>
      <c r="D13" s="35">
        <v>150.18</v>
      </c>
      <c r="E13" s="61">
        <v>0</v>
      </c>
      <c r="F13" s="35">
        <v>3.57</v>
      </c>
      <c r="G13" s="61">
        <f t="shared" si="0"/>
        <v>153.75</v>
      </c>
      <c r="H13" s="47">
        <f t="shared" si="2"/>
        <v>2.3771474230922889E-2</v>
      </c>
      <c r="I13" s="16" t="s">
        <v>54</v>
      </c>
    </row>
    <row r="14" spans="2:12" ht="19.5" customHeight="1" x14ac:dyDescent="0.25">
      <c r="B14" s="2">
        <v>14</v>
      </c>
      <c r="C14" s="15" t="s">
        <v>13</v>
      </c>
      <c r="D14" s="35">
        <v>148</v>
      </c>
      <c r="E14" s="35">
        <v>0</v>
      </c>
      <c r="F14" s="35">
        <v>6</v>
      </c>
      <c r="G14" s="61">
        <f t="shared" si="0"/>
        <v>154</v>
      </c>
      <c r="H14" s="47">
        <f t="shared" si="2"/>
        <v>4.0540540540540543E-2</v>
      </c>
      <c r="I14" s="16" t="s">
        <v>54</v>
      </c>
    </row>
    <row r="15" spans="2:12" ht="19.5" customHeight="1" x14ac:dyDescent="0.25">
      <c r="B15" s="2">
        <v>1</v>
      </c>
      <c r="C15" s="15" t="s">
        <v>1</v>
      </c>
      <c r="D15" s="35">
        <v>163</v>
      </c>
      <c r="E15" s="61">
        <v>0</v>
      </c>
      <c r="F15" s="35">
        <v>0</v>
      </c>
      <c r="G15" s="61">
        <f t="shared" si="0"/>
        <v>163</v>
      </c>
      <c r="H15" s="47">
        <f t="shared" si="2"/>
        <v>0</v>
      </c>
      <c r="I15" s="16" t="s">
        <v>54</v>
      </c>
    </row>
    <row r="16" spans="2:12" ht="19.5" customHeight="1" x14ac:dyDescent="0.25">
      <c r="B16" s="2">
        <v>3</v>
      </c>
      <c r="C16" s="15" t="s">
        <v>3</v>
      </c>
      <c r="D16" s="35">
        <v>163.41999999999999</v>
      </c>
      <c r="E16" s="61">
        <v>0</v>
      </c>
      <c r="F16" s="35">
        <v>3</v>
      </c>
      <c r="G16" s="61">
        <f t="shared" si="0"/>
        <v>166.42</v>
      </c>
      <c r="H16" s="47">
        <f t="shared" si="2"/>
        <v>1.8357606168155675E-2</v>
      </c>
      <c r="I16" s="16" t="s">
        <v>54</v>
      </c>
      <c r="J16" s="27"/>
    </row>
    <row r="17" spans="2:10" ht="19.5" customHeight="1" x14ac:dyDescent="0.25">
      <c r="B17" s="2">
        <v>4</v>
      </c>
      <c r="C17" s="15" t="s">
        <v>4</v>
      </c>
      <c r="D17" s="35">
        <v>166</v>
      </c>
      <c r="E17" s="61">
        <v>0</v>
      </c>
      <c r="F17" s="35">
        <v>6</v>
      </c>
      <c r="G17" s="61">
        <f t="shared" si="0"/>
        <v>172</v>
      </c>
      <c r="H17" s="47">
        <f t="shared" si="2"/>
        <v>3.614457831325301E-2</v>
      </c>
      <c r="I17" s="16" t="s">
        <v>54</v>
      </c>
    </row>
    <row r="18" spans="2:10" ht="19.5" customHeight="1" x14ac:dyDescent="0.25">
      <c r="B18" s="2">
        <v>6</v>
      </c>
      <c r="C18" s="15" t="s">
        <v>6</v>
      </c>
      <c r="D18" s="35">
        <v>170</v>
      </c>
      <c r="E18" s="61">
        <v>0</v>
      </c>
      <c r="F18" s="35">
        <v>4</v>
      </c>
      <c r="G18" s="61">
        <f t="shared" si="0"/>
        <v>174</v>
      </c>
      <c r="H18" s="47">
        <f t="shared" si="2"/>
        <v>2.3529411764705882E-2</v>
      </c>
      <c r="I18" s="16" t="s">
        <v>54</v>
      </c>
      <c r="J18" s="27"/>
    </row>
    <row r="19" spans="2:10" x14ac:dyDescent="0.2">
      <c r="B19" s="12" t="s">
        <v>42</v>
      </c>
      <c r="C19" s="12"/>
      <c r="D19" s="48">
        <f>AVERAGE(D4:D18)</f>
        <v>147.88666666666668</v>
      </c>
      <c r="E19" s="48">
        <f>AVERAGEIF(E4:E18,"&lt;&gt;0")</f>
        <v>3.5</v>
      </c>
      <c r="F19" s="48">
        <f>AVERAGEIF(F4:F18,"&lt;&gt;0")</f>
        <v>4.336153846153846</v>
      </c>
      <c r="G19" s="48">
        <f>AVERAGE(G4:G18)</f>
        <v>151.87800000000001</v>
      </c>
      <c r="H19" s="50">
        <f>AVERAGEIF(H4:H18,"&lt;&gt;0")</f>
        <v>2.9249992031719036E-2</v>
      </c>
      <c r="I19" s="49"/>
    </row>
    <row r="20" spans="2:10" x14ac:dyDescent="0.2">
      <c r="B20" s="12"/>
      <c r="C20" s="12" t="s">
        <v>59</v>
      </c>
      <c r="D20" s="38">
        <v>276</v>
      </c>
      <c r="E20" s="40" t="s">
        <v>60</v>
      </c>
      <c r="F20" s="38"/>
      <c r="G20" s="38"/>
      <c r="H20" s="63"/>
      <c r="I20" s="13"/>
    </row>
    <row r="21" spans="2:10" x14ac:dyDescent="0.2">
      <c r="B21" s="12"/>
      <c r="C21" s="12" t="s">
        <v>61</v>
      </c>
      <c r="D21" s="38">
        <v>271</v>
      </c>
      <c r="E21" s="40" t="s">
        <v>60</v>
      </c>
      <c r="F21" s="38"/>
      <c r="G21" s="38"/>
      <c r="H21" s="63"/>
      <c r="I21" s="13"/>
    </row>
    <row r="22" spans="2:10" x14ac:dyDescent="0.2">
      <c r="F22" s="3"/>
      <c r="G22" s="3"/>
      <c r="H22" s="3"/>
    </row>
  </sheetData>
  <mergeCells count="1">
    <mergeCell ref="B1:I1"/>
  </mergeCells>
  <printOptions horizontalCentered="1"/>
  <pageMargins left="0.75" right="0.48" top="1" bottom="0.68" header="0.5" footer="0.5"/>
  <pageSetup scale="79" fitToHeight="2" orientation="portrait" r:id="rId1"/>
  <headerFooter alignWithMargins="0"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28" sqref="D28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31.85546875" style="10" customWidth="1"/>
    <col min="9" max="16384" width="9.140625" style="1"/>
  </cols>
  <sheetData>
    <row r="1" spans="1:9" x14ac:dyDescent="0.2">
      <c r="A1" s="75" t="s">
        <v>46</v>
      </c>
      <c r="B1" s="75"/>
      <c r="C1" s="75"/>
      <c r="D1" s="75"/>
      <c r="E1" s="75"/>
      <c r="F1" s="75"/>
      <c r="G1" s="75"/>
    </row>
    <row r="3" spans="1:9" s="3" customFormat="1" ht="22.5" customHeight="1" x14ac:dyDescent="0.25">
      <c r="A3" s="2" t="s">
        <v>16</v>
      </c>
      <c r="B3" s="2" t="s">
        <v>0</v>
      </c>
      <c r="C3" s="2" t="s">
        <v>49</v>
      </c>
      <c r="D3" s="2" t="s">
        <v>52</v>
      </c>
      <c r="E3" s="2" t="s">
        <v>20</v>
      </c>
      <c r="F3" s="2" t="s">
        <v>43</v>
      </c>
      <c r="G3" s="2" t="s">
        <v>22</v>
      </c>
      <c r="H3" s="56"/>
    </row>
    <row r="4" spans="1:9" ht="19.5" customHeight="1" x14ac:dyDescent="0.25">
      <c r="A4" s="2">
        <v>6</v>
      </c>
      <c r="B4" s="15" t="s">
        <v>6</v>
      </c>
      <c r="C4" s="35">
        <v>170</v>
      </c>
      <c r="D4" s="61">
        <v>174</v>
      </c>
      <c r="E4" s="35">
        <f>+D4-C4</f>
        <v>4</v>
      </c>
      <c r="F4" s="47">
        <f>+E4/C4</f>
        <v>2.3529411764705882E-2</v>
      </c>
      <c r="G4" s="16" t="s">
        <v>51</v>
      </c>
      <c r="H4" s="56"/>
    </row>
    <row r="5" spans="1:9" ht="19.5" customHeight="1" x14ac:dyDescent="0.25">
      <c r="A5" s="2">
        <v>4</v>
      </c>
      <c r="B5" s="15" t="s">
        <v>4</v>
      </c>
      <c r="C5" s="35">
        <v>166</v>
      </c>
      <c r="D5" s="61">
        <v>172</v>
      </c>
      <c r="E5" s="35">
        <f>+D5-C5</f>
        <v>6</v>
      </c>
      <c r="F5" s="47">
        <f>+E5/C5</f>
        <v>3.614457831325301E-2</v>
      </c>
      <c r="G5" s="16" t="s">
        <v>19</v>
      </c>
      <c r="H5" s="56"/>
      <c r="I5" s="56"/>
    </row>
    <row r="6" spans="1:9" ht="19.5" customHeight="1" x14ac:dyDescent="0.25">
      <c r="A6" s="2">
        <v>3</v>
      </c>
      <c r="B6" s="15" t="s">
        <v>3</v>
      </c>
      <c r="C6" s="35">
        <v>163.58000000000001</v>
      </c>
      <c r="D6" s="61">
        <v>167.58</v>
      </c>
      <c r="E6" s="35">
        <f>+D6-C6</f>
        <v>4</v>
      </c>
      <c r="F6" s="47">
        <f>+E6/C6</f>
        <v>2.4452867098667317E-2</v>
      </c>
      <c r="G6" s="16" t="s">
        <v>51</v>
      </c>
      <c r="H6" s="57"/>
      <c r="I6" s="57"/>
    </row>
    <row r="7" spans="1:9" ht="19.5" customHeight="1" x14ac:dyDescent="0.25">
      <c r="A7" s="2">
        <v>1</v>
      </c>
      <c r="B7" s="15" t="s">
        <v>1</v>
      </c>
      <c r="C7" s="35">
        <v>163</v>
      </c>
      <c r="D7" s="61">
        <f>+C7</f>
        <v>163</v>
      </c>
      <c r="E7" s="35">
        <f>+D7-C7</f>
        <v>0</v>
      </c>
      <c r="F7" s="47">
        <f>+E7/C7</f>
        <v>0</v>
      </c>
      <c r="G7" s="16" t="s">
        <v>19</v>
      </c>
      <c r="H7" s="56"/>
      <c r="I7" s="56"/>
    </row>
    <row r="8" spans="1:9" ht="19.5" customHeight="1" x14ac:dyDescent="0.25">
      <c r="A8" s="2">
        <v>2</v>
      </c>
      <c r="B8" s="15" t="s">
        <v>2</v>
      </c>
      <c r="C8" s="35">
        <v>150.18</v>
      </c>
      <c r="D8" s="61">
        <f>+C8</f>
        <v>150.18</v>
      </c>
      <c r="E8" s="58"/>
      <c r="F8" s="59"/>
      <c r="G8" s="60"/>
      <c r="H8" s="57"/>
      <c r="I8" s="57"/>
    </row>
    <row r="9" spans="1:9" ht="19.5" customHeight="1" x14ac:dyDescent="0.25">
      <c r="A9" s="2">
        <v>14</v>
      </c>
      <c r="B9" s="15" t="s">
        <v>13</v>
      </c>
      <c r="C9" s="35">
        <v>148</v>
      </c>
      <c r="D9" s="35">
        <f>+C9</f>
        <v>148</v>
      </c>
      <c r="E9" s="58"/>
      <c r="F9" s="59"/>
      <c r="G9" s="60"/>
      <c r="H9" s="56"/>
    </row>
    <row r="10" spans="1:9" ht="19.5" customHeight="1" x14ac:dyDescent="0.25">
      <c r="A10" s="2">
        <v>5</v>
      </c>
      <c r="B10" s="15" t="s">
        <v>5</v>
      </c>
      <c r="C10" s="35">
        <v>146</v>
      </c>
      <c r="D10" s="61">
        <v>150.5</v>
      </c>
      <c r="E10" s="35">
        <f>+D10-C10</f>
        <v>4.5</v>
      </c>
      <c r="F10" s="47">
        <f>+E10/C10</f>
        <v>3.0821917808219176E-2</v>
      </c>
      <c r="G10" s="16" t="s">
        <v>51</v>
      </c>
      <c r="H10" s="56"/>
    </row>
    <row r="11" spans="1:9" ht="19.5" customHeight="1" x14ac:dyDescent="0.25">
      <c r="A11" s="2">
        <v>15</v>
      </c>
      <c r="B11" s="15" t="s">
        <v>14</v>
      </c>
      <c r="C11" s="35">
        <v>144</v>
      </c>
      <c r="D11" s="35">
        <f>+C11</f>
        <v>144</v>
      </c>
      <c r="E11" s="58"/>
      <c r="F11" s="59"/>
      <c r="G11" s="60"/>
      <c r="H11" s="56"/>
      <c r="I11" s="29"/>
    </row>
    <row r="12" spans="1:9" ht="19.5" customHeight="1" x14ac:dyDescent="0.25">
      <c r="A12" s="2">
        <v>12</v>
      </c>
      <c r="B12" s="15" t="s">
        <v>11</v>
      </c>
      <c r="C12" s="35">
        <v>143.5</v>
      </c>
      <c r="D12" s="35">
        <v>148</v>
      </c>
      <c r="E12" s="35">
        <f>+D12-C12</f>
        <v>4.5</v>
      </c>
      <c r="F12" s="47">
        <f>+E12/C12</f>
        <v>3.1358885017421602E-2</v>
      </c>
      <c r="G12" s="16" t="s">
        <v>51</v>
      </c>
    </row>
    <row r="13" spans="1:9" ht="19.5" customHeight="1" x14ac:dyDescent="0.25">
      <c r="A13" s="2">
        <v>7</v>
      </c>
      <c r="B13" s="15" t="s">
        <v>7</v>
      </c>
      <c r="C13" s="35">
        <v>143</v>
      </c>
      <c r="D13" s="35">
        <v>147</v>
      </c>
      <c r="E13" s="35">
        <f>+D13-C13</f>
        <v>4</v>
      </c>
      <c r="F13" s="47">
        <f>+E13/C13</f>
        <v>2.7972027972027972E-2</v>
      </c>
      <c r="G13" s="16" t="s">
        <v>19</v>
      </c>
    </row>
    <row r="14" spans="1:9" ht="19.5" customHeight="1" x14ac:dyDescent="0.25">
      <c r="A14" s="2">
        <v>13</v>
      </c>
      <c r="B14" s="15" t="s">
        <v>12</v>
      </c>
      <c r="C14" s="35">
        <v>142</v>
      </c>
      <c r="D14" s="35">
        <f>+C14</f>
        <v>142</v>
      </c>
      <c r="E14" s="58"/>
      <c r="F14" s="59"/>
      <c r="G14" s="60"/>
    </row>
    <row r="15" spans="1:9" ht="19.5" customHeight="1" x14ac:dyDescent="0.25">
      <c r="A15" s="2">
        <v>16</v>
      </c>
      <c r="B15" s="15" t="s">
        <v>15</v>
      </c>
      <c r="C15" s="35">
        <v>142</v>
      </c>
      <c r="D15" s="35">
        <f>+C15</f>
        <v>142</v>
      </c>
      <c r="E15" s="58"/>
      <c r="F15" s="59"/>
      <c r="G15" s="60"/>
    </row>
    <row r="16" spans="1:9" ht="19.5" customHeight="1" x14ac:dyDescent="0.25">
      <c r="A16" s="2">
        <v>10</v>
      </c>
      <c r="B16" s="15" t="s">
        <v>9</v>
      </c>
      <c r="C16" s="35">
        <v>133</v>
      </c>
      <c r="D16" s="35">
        <v>140</v>
      </c>
      <c r="E16" s="35">
        <f>+D16-C16</f>
        <v>7</v>
      </c>
      <c r="F16" s="47">
        <f>+E16/C16</f>
        <v>5.2631578947368418E-2</v>
      </c>
      <c r="G16" s="16" t="s">
        <v>19</v>
      </c>
      <c r="H16" s="27"/>
    </row>
    <row r="17" spans="1:8" ht="19.5" customHeight="1" x14ac:dyDescent="0.25">
      <c r="A17" s="2">
        <v>11</v>
      </c>
      <c r="B17" s="15" t="s">
        <v>10</v>
      </c>
      <c r="C17" s="35">
        <v>133</v>
      </c>
      <c r="D17" s="35">
        <v>136</v>
      </c>
      <c r="E17" s="35">
        <f>+D17-C17</f>
        <v>3</v>
      </c>
      <c r="F17" s="47">
        <f>+E17/C17</f>
        <v>2.2556390977443608E-2</v>
      </c>
      <c r="G17" s="16" t="s">
        <v>19</v>
      </c>
    </row>
    <row r="18" spans="1:8" ht="19.5" customHeight="1" x14ac:dyDescent="0.25">
      <c r="A18" s="2">
        <v>9</v>
      </c>
      <c r="B18" s="15" t="s">
        <v>8</v>
      </c>
      <c r="C18" s="35">
        <v>131.19999999999999</v>
      </c>
      <c r="D18" s="35">
        <f>+C18</f>
        <v>131.19999999999999</v>
      </c>
      <c r="E18" s="58"/>
      <c r="F18" s="59"/>
      <c r="G18" s="60"/>
      <c r="H18" s="27"/>
    </row>
    <row r="19" spans="1:8" x14ac:dyDescent="0.2">
      <c r="A19" s="12" t="s">
        <v>42</v>
      </c>
      <c r="B19" s="12"/>
      <c r="C19" s="48">
        <f>AVERAGE(C4:C18)</f>
        <v>147.89733333333334</v>
      </c>
      <c r="D19" s="48">
        <f>SUM(D4:D18)/(COUNT(D1:D18))</f>
        <v>150.364</v>
      </c>
      <c r="E19" s="48">
        <f>AVERAGE(E4:E18)</f>
        <v>4.1111111111111107</v>
      </c>
      <c r="F19" s="50">
        <f>AVERAGEIF(F4:F18,"&gt;0")</f>
        <v>3.1183457237388374E-2</v>
      </c>
      <c r="G19" s="49"/>
    </row>
    <row r="20" spans="1:8" x14ac:dyDescent="0.2">
      <c r="E20" s="3"/>
      <c r="F20" s="3"/>
    </row>
    <row r="21" spans="1:8" x14ac:dyDescent="0.2">
      <c r="B21" s="3" t="s">
        <v>53</v>
      </c>
      <c r="C21" s="3" t="s">
        <v>52</v>
      </c>
    </row>
    <row r="22" spans="1:8" x14ac:dyDescent="0.2">
      <c r="B22" s="15" t="s">
        <v>8</v>
      </c>
      <c r="C22" s="35">
        <v>135.19999999999999</v>
      </c>
    </row>
    <row r="23" spans="1:8" x14ac:dyDescent="0.2">
      <c r="B23" s="15" t="s">
        <v>10</v>
      </c>
      <c r="C23" s="35">
        <v>136</v>
      </c>
    </row>
    <row r="24" spans="1:8" x14ac:dyDescent="0.2">
      <c r="B24" s="15" t="s">
        <v>9</v>
      </c>
      <c r="C24" s="35">
        <v>140</v>
      </c>
    </row>
    <row r="25" spans="1:8" x14ac:dyDescent="0.2">
      <c r="B25" s="15" t="s">
        <v>12</v>
      </c>
      <c r="C25" s="35">
        <v>146</v>
      </c>
    </row>
    <row r="26" spans="1:8" x14ac:dyDescent="0.2">
      <c r="B26" s="15" t="s">
        <v>15</v>
      </c>
      <c r="C26" s="35">
        <v>146</v>
      </c>
    </row>
    <row r="27" spans="1:8" x14ac:dyDescent="0.2">
      <c r="B27" s="15" t="s">
        <v>7</v>
      </c>
      <c r="C27" s="35">
        <v>147</v>
      </c>
    </row>
    <row r="28" spans="1:8" x14ac:dyDescent="0.2">
      <c r="B28" s="15" t="s">
        <v>11</v>
      </c>
      <c r="C28" s="35">
        <v>148</v>
      </c>
    </row>
    <row r="29" spans="1:8" x14ac:dyDescent="0.2">
      <c r="B29" s="15" t="s">
        <v>14</v>
      </c>
      <c r="C29" s="35">
        <v>148</v>
      </c>
    </row>
    <row r="30" spans="1:8" x14ac:dyDescent="0.2">
      <c r="B30" s="15" t="s">
        <v>5</v>
      </c>
      <c r="C30" s="35">
        <v>150.5</v>
      </c>
    </row>
    <row r="31" spans="1:8" x14ac:dyDescent="0.2">
      <c r="B31" s="15" t="s">
        <v>13</v>
      </c>
      <c r="C31" s="35">
        <v>152</v>
      </c>
    </row>
    <row r="32" spans="1:8" x14ac:dyDescent="0.2">
      <c r="B32" s="15" t="s">
        <v>2</v>
      </c>
      <c r="C32" s="35">
        <v>154.18</v>
      </c>
    </row>
    <row r="33" spans="2:3" x14ac:dyDescent="0.2">
      <c r="B33" s="15" t="s">
        <v>1</v>
      </c>
      <c r="C33" s="51">
        <v>163</v>
      </c>
    </row>
    <row r="34" spans="2:3" x14ac:dyDescent="0.2">
      <c r="B34" s="15" t="s">
        <v>3</v>
      </c>
      <c r="C34" s="51">
        <v>167.58</v>
      </c>
    </row>
    <row r="35" spans="2:3" x14ac:dyDescent="0.2">
      <c r="B35" s="15" t="s">
        <v>4</v>
      </c>
      <c r="C35" s="51">
        <v>172</v>
      </c>
    </row>
    <row r="36" spans="2:3" x14ac:dyDescent="0.2">
      <c r="B36" s="15" t="s">
        <v>6</v>
      </c>
      <c r="C36" s="51">
        <v>174</v>
      </c>
    </row>
  </sheetData>
  <mergeCells count="1">
    <mergeCell ref="A1:G1"/>
  </mergeCells>
  <printOptions horizontalCentered="1"/>
  <pageMargins left="0.75" right="0.48" top="1" bottom="0.68" header="0.5" footer="0.5"/>
  <pageSetup fitToHeight="2" orientation="portrait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>
      <selection activeCell="H13" sqref="H13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31.85546875" style="10" customWidth="1"/>
    <col min="9" max="16384" width="9.140625" style="1"/>
  </cols>
  <sheetData>
    <row r="1" spans="1:9" x14ac:dyDescent="0.2">
      <c r="A1" s="75" t="s">
        <v>46</v>
      </c>
      <c r="B1" s="75"/>
      <c r="C1" s="75"/>
      <c r="D1" s="75"/>
      <c r="E1" s="75"/>
      <c r="F1" s="75"/>
      <c r="G1" s="75"/>
    </row>
    <row r="3" spans="1:9" s="3" customFormat="1" ht="22.5" customHeight="1" x14ac:dyDescent="0.25">
      <c r="A3" s="2" t="s">
        <v>16</v>
      </c>
      <c r="B3" s="2" t="s">
        <v>0</v>
      </c>
      <c r="C3" s="2" t="s">
        <v>45</v>
      </c>
      <c r="D3" s="2" t="s">
        <v>49</v>
      </c>
      <c r="E3" s="2" t="s">
        <v>20</v>
      </c>
      <c r="F3" s="2" t="s">
        <v>43</v>
      </c>
      <c r="G3" s="2" t="s">
        <v>22</v>
      </c>
      <c r="H3" s="56"/>
    </row>
    <row r="4" spans="1:9" ht="19.5" customHeight="1" x14ac:dyDescent="0.25">
      <c r="A4" s="2">
        <v>1</v>
      </c>
      <c r="B4" s="15" t="s">
        <v>1</v>
      </c>
      <c r="C4" s="35">
        <v>158</v>
      </c>
      <c r="D4" s="35">
        <v>163</v>
      </c>
      <c r="E4" s="35">
        <f>+D4-C4</f>
        <v>5</v>
      </c>
      <c r="F4" s="47">
        <f>+E4/C4</f>
        <v>3.1645569620253167E-2</v>
      </c>
      <c r="G4" s="16" t="s">
        <v>19</v>
      </c>
      <c r="H4" s="56"/>
    </row>
    <row r="5" spans="1:9" ht="19.5" customHeight="1" x14ac:dyDescent="0.25">
      <c r="A5" s="2">
        <v>2</v>
      </c>
      <c r="B5" s="15" t="s">
        <v>2</v>
      </c>
      <c r="C5" s="35">
        <v>146.83000000000001</v>
      </c>
      <c r="D5" s="35">
        <v>150.18</v>
      </c>
      <c r="E5" s="35">
        <f>+D5-C5</f>
        <v>3.3499999999999943</v>
      </c>
      <c r="F5" s="47">
        <f>+E5/C5</f>
        <v>2.2815500919430593E-2</v>
      </c>
      <c r="G5" s="16" t="s">
        <v>19</v>
      </c>
      <c r="H5" s="56"/>
      <c r="I5" s="56"/>
    </row>
    <row r="6" spans="1:9" ht="19.5" customHeight="1" x14ac:dyDescent="0.25">
      <c r="A6" s="2">
        <v>3</v>
      </c>
      <c r="B6" s="15" t="s">
        <v>3</v>
      </c>
      <c r="C6" s="35">
        <v>156.41999999999999</v>
      </c>
      <c r="D6" s="35">
        <v>167.25</v>
      </c>
      <c r="E6" s="35">
        <f>+D6-C6</f>
        <v>10.830000000000013</v>
      </c>
      <c r="F6" s="47">
        <f>+E6/C6</f>
        <v>6.9236670502493367E-2</v>
      </c>
      <c r="G6" s="16" t="s">
        <v>19</v>
      </c>
      <c r="H6" s="57" t="s">
        <v>50</v>
      </c>
      <c r="I6" s="57"/>
    </row>
    <row r="7" spans="1:9" ht="19.5" customHeight="1" x14ac:dyDescent="0.25">
      <c r="A7" s="2">
        <v>4</v>
      </c>
      <c r="B7" s="15" t="s">
        <v>4</v>
      </c>
      <c r="C7" s="35">
        <v>160</v>
      </c>
      <c r="D7" s="35">
        <v>166</v>
      </c>
      <c r="E7" s="35">
        <f>+D7-C7</f>
        <v>6</v>
      </c>
      <c r="F7" s="47">
        <f>+E7/C7</f>
        <v>3.7499999999999999E-2</v>
      </c>
      <c r="G7" s="16" t="s">
        <v>19</v>
      </c>
      <c r="H7" s="56"/>
      <c r="I7" s="56"/>
    </row>
    <row r="8" spans="1:9" ht="19.5" customHeight="1" x14ac:dyDescent="0.25">
      <c r="A8" s="2">
        <v>5</v>
      </c>
      <c r="B8" s="15" t="s">
        <v>5</v>
      </c>
      <c r="C8" s="35">
        <v>140</v>
      </c>
      <c r="D8" s="35">
        <v>146</v>
      </c>
      <c r="E8" s="35">
        <f>+D8-C8</f>
        <v>6</v>
      </c>
      <c r="F8" s="47">
        <f t="shared" ref="F8:F18" si="0">+E8/C8</f>
        <v>4.2857142857142858E-2</v>
      </c>
      <c r="G8" s="16" t="s">
        <v>19</v>
      </c>
      <c r="H8" s="57"/>
      <c r="I8" s="57"/>
    </row>
    <row r="9" spans="1:9" ht="19.5" customHeight="1" x14ac:dyDescent="0.25">
      <c r="A9" s="2">
        <v>6</v>
      </c>
      <c r="B9" s="15" t="s">
        <v>6</v>
      </c>
      <c r="C9" s="35">
        <v>165</v>
      </c>
      <c r="D9" s="35">
        <v>170</v>
      </c>
      <c r="E9" s="35">
        <f t="shared" ref="E9:E18" si="1">+D9-C9</f>
        <v>5</v>
      </c>
      <c r="F9" s="47">
        <f t="shared" si="0"/>
        <v>3.0303030303030304E-2</v>
      </c>
      <c r="G9" s="16" t="s">
        <v>19</v>
      </c>
      <c r="H9" s="56"/>
    </row>
    <row r="10" spans="1:9" ht="19.5" customHeight="1" x14ac:dyDescent="0.25">
      <c r="A10" s="2">
        <v>7</v>
      </c>
      <c r="B10" s="15" t="s">
        <v>7</v>
      </c>
      <c r="C10" s="35">
        <v>139</v>
      </c>
      <c r="D10" s="35">
        <v>143</v>
      </c>
      <c r="E10" s="35">
        <f t="shared" si="1"/>
        <v>4</v>
      </c>
      <c r="F10" s="47">
        <f t="shared" si="0"/>
        <v>2.8776978417266189E-2</v>
      </c>
      <c r="G10" s="16" t="s">
        <v>19</v>
      </c>
      <c r="H10" s="56"/>
    </row>
    <row r="11" spans="1:9" ht="19.5" customHeight="1" x14ac:dyDescent="0.25">
      <c r="A11" s="2">
        <v>9</v>
      </c>
      <c r="B11" s="15" t="s">
        <v>8</v>
      </c>
      <c r="C11" s="35">
        <v>128</v>
      </c>
      <c r="D11" s="35">
        <v>131.19999999999999</v>
      </c>
      <c r="E11" s="35">
        <f t="shared" si="1"/>
        <v>3.1999999999999886</v>
      </c>
      <c r="F11" s="47">
        <f t="shared" si="0"/>
        <v>2.4999999999999911E-2</v>
      </c>
      <c r="G11" s="16" t="s">
        <v>19</v>
      </c>
      <c r="H11" s="56"/>
      <c r="I11" s="29"/>
    </row>
    <row r="12" spans="1:9" ht="19.5" customHeight="1" x14ac:dyDescent="0.25">
      <c r="A12" s="2">
        <v>10</v>
      </c>
      <c r="B12" s="15" t="s">
        <v>9</v>
      </c>
      <c r="C12" s="35">
        <v>128</v>
      </c>
      <c r="D12" s="35">
        <v>133</v>
      </c>
      <c r="E12" s="35">
        <f t="shared" si="1"/>
        <v>5</v>
      </c>
      <c r="F12" s="47">
        <f t="shared" si="0"/>
        <v>3.90625E-2</v>
      </c>
      <c r="G12" s="16" t="s">
        <v>19</v>
      </c>
    </row>
    <row r="13" spans="1:9" ht="19.5" customHeight="1" x14ac:dyDescent="0.25">
      <c r="A13" s="2">
        <v>11</v>
      </c>
      <c r="B13" s="15" t="s">
        <v>10</v>
      </c>
      <c r="C13" s="35">
        <v>131</v>
      </c>
      <c r="D13" s="35">
        <v>133</v>
      </c>
      <c r="E13" s="35">
        <f t="shared" si="1"/>
        <v>2</v>
      </c>
      <c r="F13" s="47">
        <f t="shared" si="0"/>
        <v>1.5267175572519083E-2</v>
      </c>
      <c r="G13" s="16" t="s">
        <v>19</v>
      </c>
    </row>
    <row r="14" spans="1:9" ht="19.5" customHeight="1" x14ac:dyDescent="0.25">
      <c r="A14" s="2">
        <v>12</v>
      </c>
      <c r="B14" s="15" t="s">
        <v>11</v>
      </c>
      <c r="C14" s="35">
        <v>139.5</v>
      </c>
      <c r="D14" s="35">
        <v>143.5</v>
      </c>
      <c r="E14" s="35">
        <f t="shared" si="1"/>
        <v>4</v>
      </c>
      <c r="F14" s="47">
        <f t="shared" si="0"/>
        <v>2.8673835125448029E-2</v>
      </c>
      <c r="G14" s="16" t="s">
        <v>19</v>
      </c>
    </row>
    <row r="15" spans="1:9" ht="19.5" customHeight="1" x14ac:dyDescent="0.25">
      <c r="A15" s="2">
        <v>13</v>
      </c>
      <c r="B15" s="15" t="s">
        <v>12</v>
      </c>
      <c r="C15" s="35">
        <v>139</v>
      </c>
      <c r="D15" s="35">
        <v>142</v>
      </c>
      <c r="E15" s="35">
        <f t="shared" si="1"/>
        <v>3</v>
      </c>
      <c r="F15" s="47">
        <f t="shared" si="0"/>
        <v>2.1582733812949641E-2</v>
      </c>
      <c r="G15" s="16" t="s">
        <v>19</v>
      </c>
    </row>
    <row r="16" spans="1:9" ht="19.5" customHeight="1" x14ac:dyDescent="0.25">
      <c r="A16" s="2">
        <v>14</v>
      </c>
      <c r="B16" s="15" t="s">
        <v>13</v>
      </c>
      <c r="C16" s="35">
        <v>141</v>
      </c>
      <c r="D16" s="35">
        <v>148</v>
      </c>
      <c r="E16" s="35">
        <f t="shared" si="1"/>
        <v>7</v>
      </c>
      <c r="F16" s="47">
        <f t="shared" si="0"/>
        <v>4.9645390070921988E-2</v>
      </c>
      <c r="G16" s="16" t="s">
        <v>19</v>
      </c>
      <c r="H16" s="27"/>
    </row>
    <row r="17" spans="1:8" ht="19.5" customHeight="1" x14ac:dyDescent="0.25">
      <c r="A17" s="2">
        <v>15</v>
      </c>
      <c r="B17" s="15" t="s">
        <v>14</v>
      </c>
      <c r="C17" s="35">
        <v>137</v>
      </c>
      <c r="D17" s="35">
        <v>144</v>
      </c>
      <c r="E17" s="35">
        <f t="shared" si="1"/>
        <v>7</v>
      </c>
      <c r="F17" s="47">
        <f t="shared" si="0"/>
        <v>5.1094890510948905E-2</v>
      </c>
      <c r="G17" s="16" t="s">
        <v>19</v>
      </c>
    </row>
    <row r="18" spans="1:8" ht="19.5" customHeight="1" x14ac:dyDescent="0.25">
      <c r="A18" s="2">
        <v>16</v>
      </c>
      <c r="B18" s="15" t="s">
        <v>15</v>
      </c>
      <c r="C18" s="35">
        <v>135</v>
      </c>
      <c r="D18" s="35">
        <v>142</v>
      </c>
      <c r="E18" s="35">
        <f t="shared" si="1"/>
        <v>7</v>
      </c>
      <c r="F18" s="47">
        <f t="shared" si="0"/>
        <v>5.185185185185185E-2</v>
      </c>
      <c r="G18" s="16" t="s">
        <v>19</v>
      </c>
      <c r="H18" s="27"/>
    </row>
    <row r="19" spans="1:8" x14ac:dyDescent="0.2">
      <c r="A19" s="12" t="s">
        <v>42</v>
      </c>
      <c r="B19" s="12"/>
      <c r="C19" s="48">
        <f>AVERAGE(C4:C18)</f>
        <v>142.91666666666666</v>
      </c>
      <c r="D19" s="48">
        <f>SUM(D4:D18)/(COUNT(D1:D18))</f>
        <v>148.142</v>
      </c>
      <c r="E19" s="48">
        <f>AVERAGE(E4:E18)</f>
        <v>5.2253333333333334</v>
      </c>
      <c r="F19" s="50">
        <f>AVERAGEIF(F4:F18,"&gt;0")</f>
        <v>3.6354217970950391E-2</v>
      </c>
      <c r="G19" s="49"/>
    </row>
    <row r="20" spans="1:8" x14ac:dyDescent="0.2">
      <c r="E20" s="3"/>
      <c r="F20" s="3"/>
    </row>
    <row r="22" spans="1:8" x14ac:dyDescent="0.2">
      <c r="B22" s="55"/>
    </row>
  </sheetData>
  <mergeCells count="1">
    <mergeCell ref="A1:G1"/>
  </mergeCells>
  <printOptions horizontalCentered="1"/>
  <pageMargins left="0.75" right="0.48" top="1" bottom="0.68" header="0.5" footer="0.5"/>
  <pageSetup scale="83" fitToHeight="2" orientation="portrait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H15" sqref="H15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58.140625" style="7" customWidth="1"/>
    <col min="9" max="9" width="51.5703125" style="10" customWidth="1"/>
    <col min="10" max="16384" width="9.140625" style="1"/>
  </cols>
  <sheetData>
    <row r="1" spans="1:10" x14ac:dyDescent="0.2">
      <c r="A1" s="75" t="s">
        <v>46</v>
      </c>
      <c r="B1" s="75"/>
      <c r="C1" s="75"/>
      <c r="D1" s="75"/>
      <c r="E1" s="75"/>
      <c r="F1" s="75"/>
      <c r="G1" s="75"/>
    </row>
    <row r="3" spans="1:10" s="3" customFormat="1" ht="22.5" customHeight="1" x14ac:dyDescent="0.25">
      <c r="A3" s="2" t="s">
        <v>16</v>
      </c>
      <c r="B3" s="2" t="s">
        <v>0</v>
      </c>
      <c r="C3" s="2" t="s">
        <v>44</v>
      </c>
      <c r="D3" s="2" t="s">
        <v>45</v>
      </c>
      <c r="E3" s="2" t="s">
        <v>20</v>
      </c>
      <c r="F3" s="2" t="s">
        <v>43</v>
      </c>
      <c r="G3" s="2" t="s">
        <v>22</v>
      </c>
      <c r="H3" s="8"/>
      <c r="I3" s="11"/>
    </row>
    <row r="4" spans="1:10" ht="19.5" customHeight="1" x14ac:dyDescent="0.25">
      <c r="A4" s="2">
        <v>1</v>
      </c>
      <c r="B4" s="15" t="s">
        <v>1</v>
      </c>
      <c r="C4" s="35">
        <v>150</v>
      </c>
      <c r="D4" s="35">
        <v>158</v>
      </c>
      <c r="E4" s="35">
        <f t="shared" ref="E4:E10" si="0">+D4-C4</f>
        <v>8</v>
      </c>
      <c r="F4" s="47">
        <f t="shared" ref="F4:F10" si="1">+E4/C4</f>
        <v>5.3333333333333337E-2</v>
      </c>
      <c r="G4" s="16" t="s">
        <v>19</v>
      </c>
      <c r="H4" s="22"/>
      <c r="I4" s="28"/>
    </row>
    <row r="5" spans="1:10" ht="19.5" customHeight="1" x14ac:dyDescent="0.25">
      <c r="A5" s="2">
        <v>2</v>
      </c>
      <c r="B5" s="15" t="s">
        <v>2</v>
      </c>
      <c r="C5" s="51">
        <v>140.43</v>
      </c>
      <c r="D5" s="35">
        <v>146.83000000000001</v>
      </c>
      <c r="E5" s="35">
        <f t="shared" si="0"/>
        <v>6.4000000000000057</v>
      </c>
      <c r="F5" s="47">
        <f t="shared" si="1"/>
        <v>4.5574307484155849E-2</v>
      </c>
      <c r="G5" s="16" t="s">
        <v>19</v>
      </c>
      <c r="H5" s="22"/>
    </row>
    <row r="6" spans="1:10" ht="19.5" customHeight="1" x14ac:dyDescent="0.25">
      <c r="A6" s="2">
        <v>3</v>
      </c>
      <c r="B6" s="15" t="s">
        <v>3</v>
      </c>
      <c r="C6" s="35">
        <v>152.41999999999999</v>
      </c>
      <c r="D6" s="35">
        <v>156.41999999999999</v>
      </c>
      <c r="E6" s="35">
        <f t="shared" si="0"/>
        <v>4</v>
      </c>
      <c r="F6" s="47">
        <f t="shared" si="1"/>
        <v>2.6243275160740064E-2</v>
      </c>
      <c r="G6" s="16" t="s">
        <v>19</v>
      </c>
      <c r="H6" s="18"/>
      <c r="I6" s="27"/>
      <c r="J6" s="29"/>
    </row>
    <row r="7" spans="1:10" ht="19.5" customHeight="1" x14ac:dyDescent="0.25">
      <c r="A7" s="2">
        <v>4</v>
      </c>
      <c r="B7" s="15" t="s">
        <v>4</v>
      </c>
      <c r="C7" s="35">
        <v>148</v>
      </c>
      <c r="D7" s="35">
        <v>160</v>
      </c>
      <c r="E7" s="35">
        <f t="shared" si="0"/>
        <v>12</v>
      </c>
      <c r="F7" s="47">
        <f t="shared" si="1"/>
        <v>8.1081081081081086E-2</v>
      </c>
      <c r="G7" s="16" t="s">
        <v>19</v>
      </c>
      <c r="H7" s="18"/>
      <c r="I7" s="27"/>
    </row>
    <row r="8" spans="1:10" ht="19.5" customHeight="1" x14ac:dyDescent="0.25">
      <c r="A8" s="2">
        <v>5</v>
      </c>
      <c r="B8" s="15" t="s">
        <v>5</v>
      </c>
      <c r="C8" s="35">
        <v>133</v>
      </c>
      <c r="D8" s="35">
        <v>140</v>
      </c>
      <c r="E8" s="35">
        <f t="shared" si="0"/>
        <v>7</v>
      </c>
      <c r="F8" s="47">
        <f t="shared" si="1"/>
        <v>5.2631578947368418E-2</v>
      </c>
      <c r="G8" s="16" t="s">
        <v>19</v>
      </c>
      <c r="H8" s="18"/>
      <c r="I8" s="9"/>
    </row>
    <row r="9" spans="1:10" ht="19.5" customHeight="1" x14ac:dyDescent="0.25">
      <c r="A9" s="2">
        <v>6</v>
      </c>
      <c r="B9" s="15" t="s">
        <v>6</v>
      </c>
      <c r="C9" s="35">
        <v>159</v>
      </c>
      <c r="D9" s="35">
        <v>165</v>
      </c>
      <c r="E9" s="35">
        <f t="shared" si="0"/>
        <v>6</v>
      </c>
      <c r="F9" s="47">
        <f t="shared" si="1"/>
        <v>3.7735849056603772E-2</v>
      </c>
      <c r="G9" s="16" t="s">
        <v>19</v>
      </c>
      <c r="H9" s="18"/>
      <c r="I9" s="27"/>
    </row>
    <row r="10" spans="1:10" ht="19.5" customHeight="1" x14ac:dyDescent="0.25">
      <c r="A10" s="2">
        <v>7</v>
      </c>
      <c r="B10" s="15" t="s">
        <v>7</v>
      </c>
      <c r="C10" s="35">
        <v>134</v>
      </c>
      <c r="D10" s="35">
        <v>139</v>
      </c>
      <c r="E10" s="35">
        <f t="shared" si="0"/>
        <v>5</v>
      </c>
      <c r="F10" s="47">
        <f t="shared" si="1"/>
        <v>3.7313432835820892E-2</v>
      </c>
      <c r="G10" s="16" t="s">
        <v>19</v>
      </c>
      <c r="H10" s="22"/>
      <c r="I10" s="27"/>
    </row>
    <row r="11" spans="1:10" ht="19.5" customHeight="1" x14ac:dyDescent="0.25">
      <c r="A11" s="2">
        <v>9</v>
      </c>
      <c r="B11" s="15" t="s">
        <v>8</v>
      </c>
      <c r="C11" s="35">
        <v>118</v>
      </c>
      <c r="D11" s="35">
        <v>128</v>
      </c>
      <c r="E11" s="35">
        <f t="shared" ref="E11:E18" si="2">+D11-C11</f>
        <v>10</v>
      </c>
      <c r="F11" s="47">
        <f t="shared" ref="F11:F18" si="3">+E11/C11</f>
        <v>8.4745762711864403E-2</v>
      </c>
      <c r="G11" s="16" t="s">
        <v>19</v>
      </c>
      <c r="H11" s="22"/>
      <c r="I11" s="27"/>
      <c r="J11" s="29"/>
    </row>
    <row r="12" spans="1:10" ht="19.5" customHeight="1" x14ac:dyDescent="0.25">
      <c r="A12" s="2">
        <v>10</v>
      </c>
      <c r="B12" s="15" t="s">
        <v>9</v>
      </c>
      <c r="C12" s="35">
        <v>118</v>
      </c>
      <c r="D12" s="35">
        <v>128</v>
      </c>
      <c r="E12" s="35">
        <f t="shared" si="2"/>
        <v>10</v>
      </c>
      <c r="F12" s="47">
        <f t="shared" si="3"/>
        <v>8.4745762711864403E-2</v>
      </c>
      <c r="G12" s="16" t="s">
        <v>19</v>
      </c>
      <c r="H12" s="22"/>
    </row>
    <row r="13" spans="1:10" ht="19.5" customHeight="1" x14ac:dyDescent="0.25">
      <c r="A13" s="2">
        <v>11</v>
      </c>
      <c r="B13" s="15" t="s">
        <v>10</v>
      </c>
      <c r="C13" s="35">
        <v>125</v>
      </c>
      <c r="D13" s="35">
        <v>131</v>
      </c>
      <c r="E13" s="35">
        <f t="shared" si="2"/>
        <v>6</v>
      </c>
      <c r="F13" s="47">
        <f t="shared" si="3"/>
        <v>4.8000000000000001E-2</v>
      </c>
      <c r="G13" s="16" t="s">
        <v>19</v>
      </c>
      <c r="H13" s="22"/>
    </row>
    <row r="14" spans="1:10" ht="19.5" customHeight="1" x14ac:dyDescent="0.25">
      <c r="A14" s="2">
        <v>12</v>
      </c>
      <c r="B14" s="15" t="s">
        <v>11</v>
      </c>
      <c r="C14" s="35">
        <v>133.5</v>
      </c>
      <c r="D14" s="35">
        <v>139.5</v>
      </c>
      <c r="E14" s="35">
        <f t="shared" si="2"/>
        <v>6</v>
      </c>
      <c r="F14" s="47">
        <f t="shared" si="3"/>
        <v>4.49438202247191E-2</v>
      </c>
      <c r="G14" s="16" t="s">
        <v>19</v>
      </c>
      <c r="H14" s="22"/>
    </row>
    <row r="15" spans="1:10" ht="19.5" customHeight="1" x14ac:dyDescent="0.25">
      <c r="A15" s="2">
        <v>13</v>
      </c>
      <c r="B15" s="15" t="s">
        <v>12</v>
      </c>
      <c r="C15" s="35">
        <v>132</v>
      </c>
      <c r="D15" s="35">
        <v>139</v>
      </c>
      <c r="E15" s="35">
        <f t="shared" si="2"/>
        <v>7</v>
      </c>
      <c r="F15" s="47">
        <f t="shared" si="3"/>
        <v>5.3030303030303032E-2</v>
      </c>
      <c r="G15" s="16" t="s">
        <v>19</v>
      </c>
      <c r="H15" s="22"/>
    </row>
    <row r="16" spans="1:10" ht="19.5" customHeight="1" x14ac:dyDescent="0.25">
      <c r="A16" s="2">
        <v>14</v>
      </c>
      <c r="B16" s="15" t="s">
        <v>13</v>
      </c>
      <c r="C16" s="35">
        <v>134</v>
      </c>
      <c r="D16" s="35">
        <v>141</v>
      </c>
      <c r="E16" s="35">
        <f t="shared" si="2"/>
        <v>7</v>
      </c>
      <c r="F16" s="47">
        <f t="shared" si="3"/>
        <v>5.2238805970149252E-2</v>
      </c>
      <c r="G16" s="16" t="s">
        <v>19</v>
      </c>
      <c r="H16" s="22"/>
      <c r="I16" s="27"/>
    </row>
    <row r="17" spans="1:9" ht="19.5" customHeight="1" x14ac:dyDescent="0.25">
      <c r="A17" s="2">
        <v>15</v>
      </c>
      <c r="B17" s="15" t="s">
        <v>14</v>
      </c>
      <c r="C17" s="35">
        <v>130</v>
      </c>
      <c r="D17" s="35">
        <v>137</v>
      </c>
      <c r="E17" s="35">
        <f t="shared" si="2"/>
        <v>7</v>
      </c>
      <c r="F17" s="47">
        <f t="shared" si="3"/>
        <v>5.3846153846153849E-2</v>
      </c>
      <c r="G17" s="16" t="s">
        <v>19</v>
      </c>
      <c r="H17" s="26"/>
    </row>
    <row r="18" spans="1:9" ht="19.5" customHeight="1" x14ac:dyDescent="0.25">
      <c r="A18" s="2">
        <v>16</v>
      </c>
      <c r="B18" s="15" t="s">
        <v>15</v>
      </c>
      <c r="C18" s="35">
        <v>126</v>
      </c>
      <c r="D18" s="35">
        <v>135</v>
      </c>
      <c r="E18" s="35">
        <f t="shared" si="2"/>
        <v>9</v>
      </c>
      <c r="F18" s="47">
        <f t="shared" si="3"/>
        <v>7.1428571428571425E-2</v>
      </c>
      <c r="G18" s="16" t="s">
        <v>19</v>
      </c>
      <c r="H18" s="20"/>
      <c r="I18" s="27"/>
    </row>
    <row r="19" spans="1:9" x14ac:dyDescent="0.2">
      <c r="A19" s="12" t="s">
        <v>42</v>
      </c>
      <c r="B19" s="12"/>
      <c r="C19" s="48">
        <f>AVERAGE(C4:C18)</f>
        <v>135.55666666666667</v>
      </c>
      <c r="D19" s="48">
        <f>SUM(D4:D18)/(COUNT(D1:D18))</f>
        <v>142.91666666666666</v>
      </c>
      <c r="E19" s="48">
        <f>SUM(E4:E18)/(COUNT(E1:E18))</f>
        <v>7.36</v>
      </c>
      <c r="F19" s="50">
        <f>SUM(F4:F18)/(COUNT(F1:F18))</f>
        <v>5.5126135854848594E-2</v>
      </c>
      <c r="G19" s="49"/>
      <c r="H19" s="14"/>
    </row>
    <row r="20" spans="1:9" x14ac:dyDescent="0.2">
      <c r="A20" s="52" t="s">
        <v>47</v>
      </c>
      <c r="B20" s="53"/>
      <c r="C20" s="53"/>
      <c r="D20" s="53"/>
      <c r="E20" s="54"/>
    </row>
    <row r="22" spans="1:9" x14ac:dyDescent="0.2">
      <c r="B22" s="55" t="s">
        <v>48</v>
      </c>
    </row>
  </sheetData>
  <mergeCells count="1">
    <mergeCell ref="A1:G1"/>
  </mergeCells>
  <printOptions horizontalCentered="1"/>
  <pageMargins left="0.75" right="0.48" top="1" bottom="0.68" header="0.5" footer="0.5"/>
  <pageSetup scale="68" fitToHeight="2" orientation="portrait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D17" sqref="D17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58.140625" style="7" customWidth="1"/>
    <col min="6" max="6" width="51.5703125" style="10" customWidth="1"/>
    <col min="7" max="16384" width="9.140625" style="1"/>
  </cols>
  <sheetData>
    <row r="1" spans="1:7" s="3" customFormat="1" ht="15.75" x14ac:dyDescent="0.25">
      <c r="A1" s="5" t="s">
        <v>16</v>
      </c>
      <c r="B1" s="5" t="s">
        <v>0</v>
      </c>
      <c r="C1" s="6" t="s">
        <v>20</v>
      </c>
      <c r="D1" s="6" t="s">
        <v>22</v>
      </c>
      <c r="E1" s="8"/>
      <c r="F1" s="11"/>
    </row>
    <row r="2" spans="1:7" ht="15.75" x14ac:dyDescent="0.25">
      <c r="A2" s="2">
        <v>1</v>
      </c>
      <c r="B2" s="15" t="s">
        <v>1</v>
      </c>
      <c r="C2" s="30">
        <v>8</v>
      </c>
      <c r="D2" s="16" t="s">
        <v>21</v>
      </c>
      <c r="E2" s="22"/>
      <c r="F2" s="28"/>
    </row>
    <row r="3" spans="1:7" ht="44.25" customHeight="1" x14ac:dyDescent="0.25">
      <c r="A3" s="2">
        <v>2</v>
      </c>
      <c r="B3" s="15" t="s">
        <v>2</v>
      </c>
      <c r="C3" s="30">
        <v>7</v>
      </c>
      <c r="D3" s="16" t="s">
        <v>21</v>
      </c>
      <c r="E3" s="22"/>
    </row>
    <row r="4" spans="1:7" ht="31.5" customHeight="1" x14ac:dyDescent="0.25">
      <c r="A4" s="2">
        <v>3</v>
      </c>
      <c r="B4" s="15" t="s">
        <v>3</v>
      </c>
      <c r="C4" s="30">
        <v>8</v>
      </c>
      <c r="D4" s="16" t="s">
        <v>21</v>
      </c>
      <c r="E4" s="18"/>
      <c r="F4" s="27"/>
      <c r="G4" s="29"/>
    </row>
    <row r="5" spans="1:7" ht="15.75" x14ac:dyDescent="0.25">
      <c r="A5" s="2">
        <v>4</v>
      </c>
      <c r="B5" s="15" t="s">
        <v>4</v>
      </c>
      <c r="C5" s="31">
        <v>8</v>
      </c>
      <c r="D5" s="23" t="s">
        <v>19</v>
      </c>
      <c r="E5" s="18" t="s">
        <v>38</v>
      </c>
      <c r="F5" s="27"/>
    </row>
    <row r="6" spans="1:7" ht="15.75" x14ac:dyDescent="0.25">
      <c r="A6" s="2">
        <v>5</v>
      </c>
      <c r="B6" s="15" t="s">
        <v>5</v>
      </c>
      <c r="C6" s="31">
        <v>4</v>
      </c>
      <c r="D6" s="23" t="s">
        <v>19</v>
      </c>
      <c r="E6" s="18"/>
      <c r="F6" s="9"/>
    </row>
    <row r="7" spans="1:7" ht="18.75" customHeight="1" x14ac:dyDescent="0.25">
      <c r="A7" s="2">
        <v>6</v>
      </c>
      <c r="B7" s="15" t="s">
        <v>6</v>
      </c>
      <c r="C7" s="31">
        <v>6</v>
      </c>
      <c r="D7" s="23" t="s">
        <v>19</v>
      </c>
      <c r="E7" s="18"/>
      <c r="F7" s="27"/>
    </row>
    <row r="8" spans="1:7" ht="15.75" x14ac:dyDescent="0.25">
      <c r="A8" s="2">
        <v>7</v>
      </c>
      <c r="B8" s="15" t="s">
        <v>7</v>
      </c>
      <c r="C8" s="30">
        <v>6</v>
      </c>
      <c r="D8" s="16" t="s">
        <v>21</v>
      </c>
      <c r="E8" s="22"/>
      <c r="F8" s="27"/>
    </row>
    <row r="9" spans="1:7" ht="20.100000000000001" customHeight="1" x14ac:dyDescent="0.25">
      <c r="A9" s="2">
        <v>9</v>
      </c>
      <c r="B9" s="15" t="s">
        <v>8</v>
      </c>
      <c r="C9" s="32" t="s">
        <v>39</v>
      </c>
      <c r="D9" s="16" t="s">
        <v>21</v>
      </c>
      <c r="E9" s="22"/>
      <c r="F9" s="27"/>
      <c r="G9" s="29"/>
    </row>
    <row r="10" spans="1:7" ht="15.75" x14ac:dyDescent="0.25">
      <c r="A10" s="2">
        <v>10</v>
      </c>
      <c r="B10" s="15" t="s">
        <v>9</v>
      </c>
      <c r="C10" s="31">
        <v>7</v>
      </c>
      <c r="D10" s="23" t="s">
        <v>19</v>
      </c>
      <c r="E10" s="22"/>
    </row>
    <row r="11" spans="1:7" ht="33" customHeight="1" x14ac:dyDescent="0.25">
      <c r="A11" s="2">
        <v>11</v>
      </c>
      <c r="B11" s="15" t="s">
        <v>10</v>
      </c>
      <c r="C11" s="31">
        <v>10</v>
      </c>
      <c r="D11" s="23" t="s">
        <v>19</v>
      </c>
      <c r="E11" s="22"/>
    </row>
    <row r="12" spans="1:7" ht="15.75" x14ac:dyDescent="0.25">
      <c r="A12" s="2">
        <v>12</v>
      </c>
      <c r="B12" s="15" t="s">
        <v>11</v>
      </c>
      <c r="C12" s="31">
        <v>3</v>
      </c>
      <c r="D12" s="23" t="s">
        <v>19</v>
      </c>
      <c r="E12" s="22"/>
    </row>
    <row r="13" spans="1:7" ht="15.75" x14ac:dyDescent="0.25">
      <c r="A13" s="2">
        <v>13</v>
      </c>
      <c r="B13" s="15" t="s">
        <v>12</v>
      </c>
      <c r="C13" s="31">
        <v>2</v>
      </c>
      <c r="D13" s="23" t="s">
        <v>19</v>
      </c>
      <c r="E13" s="22" t="s">
        <v>37</v>
      </c>
    </row>
    <row r="14" spans="1:7" ht="20.100000000000001" customHeight="1" x14ac:dyDescent="0.25">
      <c r="A14" s="2">
        <v>14</v>
      </c>
      <c r="B14" s="15" t="s">
        <v>13</v>
      </c>
      <c r="C14" s="30">
        <v>6</v>
      </c>
      <c r="D14" s="16" t="s">
        <v>21</v>
      </c>
      <c r="E14" s="22"/>
      <c r="F14" s="27"/>
    </row>
    <row r="15" spans="1:7" ht="15.75" x14ac:dyDescent="0.25">
      <c r="A15" s="2">
        <v>15</v>
      </c>
      <c r="B15" s="15" t="s">
        <v>14</v>
      </c>
      <c r="C15" s="31">
        <v>6</v>
      </c>
      <c r="D15" s="23" t="s">
        <v>19</v>
      </c>
      <c r="E15" s="26"/>
    </row>
    <row r="16" spans="1:7" ht="15.75" x14ac:dyDescent="0.25">
      <c r="A16" s="2">
        <v>16</v>
      </c>
      <c r="B16" s="15" t="s">
        <v>15</v>
      </c>
      <c r="C16" s="33" t="s">
        <v>36</v>
      </c>
      <c r="D16" s="16" t="s">
        <v>21</v>
      </c>
      <c r="E16" s="20"/>
      <c r="F16" s="27"/>
    </row>
    <row r="17" spans="1:5" x14ac:dyDescent="0.2">
      <c r="A17" s="12"/>
      <c r="B17" s="12"/>
      <c r="C17" s="13"/>
      <c r="D17" s="13"/>
      <c r="E17" s="14"/>
    </row>
  </sheetData>
  <printOptions horizontalCentered="1"/>
  <pageMargins left="0.75" right="0.48" top="1" bottom="0.68" header="0.5" footer="0.5"/>
  <pageSetup scale="96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F8" sqref="F8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58.140625" style="7" customWidth="1"/>
    <col min="6" max="6" width="51.5703125" style="10" customWidth="1"/>
    <col min="7" max="16384" width="9.140625" style="1"/>
  </cols>
  <sheetData>
    <row r="1" spans="1:6" s="3" customFormat="1" ht="15.75" x14ac:dyDescent="0.25">
      <c r="A1" s="5" t="s">
        <v>16</v>
      </c>
      <c r="B1" s="5" t="s">
        <v>0</v>
      </c>
      <c r="C1" s="6" t="s">
        <v>20</v>
      </c>
      <c r="D1" s="6" t="s">
        <v>22</v>
      </c>
      <c r="E1" s="8"/>
      <c r="F1" s="11"/>
    </row>
    <row r="2" spans="1:6" ht="15.75" x14ac:dyDescent="0.25">
      <c r="A2" s="2">
        <v>1</v>
      </c>
      <c r="B2" s="15" t="s">
        <v>1</v>
      </c>
      <c r="C2" s="16"/>
      <c r="D2" s="16"/>
      <c r="E2" s="17" t="s">
        <v>17</v>
      </c>
      <c r="F2" s="9"/>
    </row>
    <row r="3" spans="1:6" ht="44.25" customHeight="1" x14ac:dyDescent="0.25">
      <c r="A3" s="2">
        <v>2</v>
      </c>
      <c r="B3" s="15" t="s">
        <v>2</v>
      </c>
      <c r="C3" s="23">
        <v>6.8</v>
      </c>
      <c r="D3" s="23" t="s">
        <v>19</v>
      </c>
      <c r="E3" s="24" t="s">
        <v>30</v>
      </c>
    </row>
    <row r="4" spans="1:6" ht="20.100000000000001" customHeight="1" x14ac:dyDescent="0.25">
      <c r="A4" s="2">
        <v>3</v>
      </c>
      <c r="B4" s="15" t="s">
        <v>3</v>
      </c>
      <c r="C4" s="23">
        <v>8</v>
      </c>
      <c r="D4" s="23" t="s">
        <v>19</v>
      </c>
      <c r="E4" s="25"/>
    </row>
    <row r="5" spans="1:6" ht="15.75" x14ac:dyDescent="0.25">
      <c r="A5" s="2">
        <v>4</v>
      </c>
      <c r="B5" s="15" t="s">
        <v>4</v>
      </c>
      <c r="C5" s="23">
        <v>6</v>
      </c>
      <c r="D5" s="23" t="s">
        <v>19</v>
      </c>
      <c r="E5" s="21" t="s">
        <v>33</v>
      </c>
    </row>
    <row r="6" spans="1:6" ht="45" x14ac:dyDescent="0.25">
      <c r="A6" s="2">
        <v>5</v>
      </c>
      <c r="B6" s="15" t="s">
        <v>5</v>
      </c>
      <c r="C6" s="16" t="s">
        <v>27</v>
      </c>
      <c r="D6" s="16" t="s">
        <v>21</v>
      </c>
      <c r="E6" s="18" t="s">
        <v>29</v>
      </c>
      <c r="F6" s="9"/>
    </row>
    <row r="7" spans="1:6" ht="20.100000000000001" customHeight="1" x14ac:dyDescent="0.25">
      <c r="A7" s="2">
        <v>6</v>
      </c>
      <c r="B7" s="15" t="s">
        <v>6</v>
      </c>
      <c r="C7" s="23">
        <v>8</v>
      </c>
      <c r="D7" s="23" t="s">
        <v>19</v>
      </c>
      <c r="E7" s="21" t="s">
        <v>23</v>
      </c>
    </row>
    <row r="8" spans="1:6" ht="45" x14ac:dyDescent="0.25">
      <c r="A8" s="2">
        <v>7</v>
      </c>
      <c r="B8" s="15" t="s">
        <v>7</v>
      </c>
      <c r="C8" s="23">
        <v>4</v>
      </c>
      <c r="D8" s="23" t="s">
        <v>19</v>
      </c>
      <c r="E8" s="18" t="s">
        <v>31</v>
      </c>
    </row>
    <row r="9" spans="1:6" ht="20.100000000000001" customHeight="1" x14ac:dyDescent="0.25">
      <c r="A9" s="2">
        <v>9</v>
      </c>
      <c r="B9" s="15" t="s">
        <v>8</v>
      </c>
      <c r="C9" s="16"/>
      <c r="D9" s="16"/>
      <c r="E9" s="21" t="s">
        <v>24</v>
      </c>
    </row>
    <row r="10" spans="1:6" ht="26.25" x14ac:dyDescent="0.25">
      <c r="A10" s="2">
        <v>10</v>
      </c>
      <c r="B10" s="15" t="s">
        <v>9</v>
      </c>
      <c r="C10" s="23">
        <v>4</v>
      </c>
      <c r="D10" s="23" t="s">
        <v>19</v>
      </c>
      <c r="E10" s="19" t="s">
        <v>18</v>
      </c>
    </row>
    <row r="11" spans="1:6" ht="33" customHeight="1" x14ac:dyDescent="0.25">
      <c r="A11" s="2">
        <v>11</v>
      </c>
      <c r="B11" s="15" t="s">
        <v>10</v>
      </c>
      <c r="C11" s="23">
        <v>8</v>
      </c>
      <c r="D11" s="23" t="s">
        <v>19</v>
      </c>
      <c r="E11" s="24" t="s">
        <v>35</v>
      </c>
    </row>
    <row r="12" spans="1:6" ht="26.25" x14ac:dyDescent="0.25">
      <c r="A12" s="2">
        <v>12</v>
      </c>
      <c r="B12" s="15" t="s">
        <v>11</v>
      </c>
      <c r="C12" s="16" t="s">
        <v>27</v>
      </c>
      <c r="D12" s="16" t="s">
        <v>21</v>
      </c>
      <c r="E12" s="22" t="s">
        <v>25</v>
      </c>
    </row>
    <row r="13" spans="1:6" ht="15.75" x14ac:dyDescent="0.25">
      <c r="A13" s="2">
        <v>13</v>
      </c>
      <c r="B13" s="15" t="s">
        <v>12</v>
      </c>
      <c r="C13" s="23">
        <v>8</v>
      </c>
      <c r="D13" s="23" t="s">
        <v>19</v>
      </c>
      <c r="E13" s="21" t="s">
        <v>32</v>
      </c>
    </row>
    <row r="14" spans="1:6" ht="20.100000000000001" customHeight="1" x14ac:dyDescent="0.25">
      <c r="A14" s="2">
        <v>14</v>
      </c>
      <c r="B14" s="15" t="s">
        <v>13</v>
      </c>
      <c r="C14" s="23">
        <v>5.5</v>
      </c>
      <c r="D14" s="23" t="s">
        <v>19</v>
      </c>
      <c r="E14" s="22" t="s">
        <v>34</v>
      </c>
    </row>
    <row r="15" spans="1:6" ht="39" x14ac:dyDescent="0.25">
      <c r="A15" s="2">
        <v>15</v>
      </c>
      <c r="B15" s="15" t="s">
        <v>14</v>
      </c>
      <c r="C15" s="23">
        <v>6</v>
      </c>
      <c r="D15" s="23" t="s">
        <v>19</v>
      </c>
      <c r="E15" s="22" t="s">
        <v>28</v>
      </c>
    </row>
    <row r="16" spans="1:6" ht="25.5" x14ac:dyDescent="0.25">
      <c r="A16" s="2">
        <v>16</v>
      </c>
      <c r="B16" s="15" t="s">
        <v>15</v>
      </c>
      <c r="C16" s="16" t="s">
        <v>27</v>
      </c>
      <c r="D16" s="16" t="s">
        <v>21</v>
      </c>
      <c r="E16" s="20" t="s">
        <v>26</v>
      </c>
    </row>
    <row r="17" spans="1:5" x14ac:dyDescent="0.2">
      <c r="A17" s="12"/>
      <c r="B17" s="12"/>
      <c r="C17" s="13"/>
      <c r="D17" s="13"/>
      <c r="E17" s="14"/>
    </row>
  </sheetData>
  <phoneticPr fontId="0" type="noConversion"/>
  <printOptions horizontalCentered="1"/>
  <pageMargins left="0.75" right="0.48" top="1" bottom="0.68" header="0.5" footer="0.5"/>
  <pageSetup scale="96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topLeftCell="A13" zoomScaleNormal="100" workbookViewId="0">
      <selection activeCell="L26" sqref="L26"/>
    </sheetView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5703125" style="3" customWidth="1"/>
    <col min="5" max="5" width="12.42578125" style="3" customWidth="1"/>
    <col min="6" max="7" width="14" style="4" customWidth="1"/>
    <col min="8" max="8" width="10.5703125" style="4" customWidth="1"/>
    <col min="9" max="9" width="14.28515625" style="4" bestFit="1" customWidth="1"/>
    <col min="10" max="10" width="9.140625" style="10" customWidth="1"/>
    <col min="11" max="16384" width="9.140625" style="1"/>
  </cols>
  <sheetData>
    <row r="1" spans="2:11" x14ac:dyDescent="0.2">
      <c r="B1" s="75" t="s">
        <v>46</v>
      </c>
      <c r="C1" s="75"/>
      <c r="D1" s="75"/>
      <c r="E1" s="75"/>
      <c r="F1" s="75"/>
      <c r="G1" s="75"/>
      <c r="H1" s="75"/>
      <c r="I1" s="75"/>
    </row>
    <row r="3" spans="2:11" s="3" customFormat="1" ht="47.25" customHeight="1" x14ac:dyDescent="0.25">
      <c r="B3" s="2" t="s">
        <v>16</v>
      </c>
      <c r="C3" s="2" t="s">
        <v>0</v>
      </c>
      <c r="D3" s="62" t="s">
        <v>62</v>
      </c>
      <c r="J3" s="56"/>
    </row>
    <row r="4" spans="2:11" ht="19.5" customHeight="1" x14ac:dyDescent="0.25">
      <c r="B4" s="2">
        <v>9</v>
      </c>
      <c r="C4" s="15" t="s">
        <v>8</v>
      </c>
      <c r="D4" s="35">
        <v>85</v>
      </c>
      <c r="F4" s="3"/>
      <c r="G4" s="3"/>
      <c r="H4" s="3"/>
      <c r="I4" s="3"/>
      <c r="J4" s="56"/>
    </row>
    <row r="5" spans="2:11" ht="19.5" customHeight="1" x14ac:dyDescent="0.25">
      <c r="B5" s="2">
        <v>10</v>
      </c>
      <c r="C5" s="15" t="s">
        <v>9</v>
      </c>
      <c r="D5" s="35">
        <v>89</v>
      </c>
      <c r="F5" s="3"/>
      <c r="G5" s="3"/>
      <c r="H5" s="3"/>
      <c r="I5" s="3"/>
      <c r="J5" s="56"/>
      <c r="K5" s="56"/>
    </row>
    <row r="6" spans="2:11" ht="19.5" customHeight="1" x14ac:dyDescent="0.25">
      <c r="B6" s="2">
        <v>11</v>
      </c>
      <c r="C6" s="15" t="s">
        <v>10</v>
      </c>
      <c r="D6" s="35">
        <v>90.4</v>
      </c>
      <c r="F6" s="3"/>
      <c r="G6" s="3"/>
      <c r="H6" s="3"/>
      <c r="I6" s="3"/>
      <c r="J6" s="57"/>
      <c r="K6" s="57"/>
    </row>
    <row r="7" spans="2:11" ht="19.5" customHeight="1" x14ac:dyDescent="0.25">
      <c r="B7" s="2">
        <v>15</v>
      </c>
      <c r="C7" s="15" t="s">
        <v>14</v>
      </c>
      <c r="D7" s="35">
        <v>93</v>
      </c>
      <c r="F7" s="3"/>
      <c r="G7" s="3"/>
      <c r="H7" s="3"/>
      <c r="I7" s="3"/>
      <c r="J7" s="56"/>
      <c r="K7" s="56"/>
    </row>
    <row r="8" spans="2:11" ht="19.5" customHeight="1" x14ac:dyDescent="0.25">
      <c r="B8" s="2">
        <v>16</v>
      </c>
      <c r="C8" s="15" t="s">
        <v>15</v>
      </c>
      <c r="D8" s="35">
        <v>93</v>
      </c>
      <c r="F8" s="3"/>
      <c r="G8" s="3"/>
      <c r="H8" s="3"/>
      <c r="I8" s="3"/>
      <c r="J8" s="57"/>
      <c r="K8" s="57"/>
    </row>
    <row r="9" spans="2:11" ht="19.5" customHeight="1" x14ac:dyDescent="0.25">
      <c r="B9" s="2">
        <v>5</v>
      </c>
      <c r="C9" s="15" t="s">
        <v>5</v>
      </c>
      <c r="D9" s="35">
        <v>97</v>
      </c>
      <c r="F9" s="3"/>
      <c r="G9" s="3"/>
      <c r="H9" s="3"/>
      <c r="I9" s="3"/>
      <c r="J9" s="56"/>
    </row>
    <row r="10" spans="2:11" ht="19.5" customHeight="1" x14ac:dyDescent="0.25">
      <c r="B10" s="2">
        <v>2</v>
      </c>
      <c r="C10" s="15" t="s">
        <v>2</v>
      </c>
      <c r="D10" s="35">
        <v>99.8</v>
      </c>
      <c r="F10" s="3"/>
      <c r="G10" s="3"/>
      <c r="H10" s="3"/>
      <c r="I10" s="3"/>
      <c r="J10" s="56"/>
    </row>
    <row r="11" spans="2:11" ht="19.5" customHeight="1" x14ac:dyDescent="0.25">
      <c r="B11" s="2">
        <v>7</v>
      </c>
      <c r="C11" s="15" t="s">
        <v>7</v>
      </c>
      <c r="D11" s="35">
        <v>103</v>
      </c>
      <c r="F11" s="3"/>
      <c r="G11" s="3"/>
      <c r="H11" s="3"/>
      <c r="I11" s="3"/>
      <c r="J11" s="56"/>
      <c r="K11" s="29"/>
    </row>
    <row r="12" spans="2:11" ht="19.5" customHeight="1" x14ac:dyDescent="0.25">
      <c r="B12" s="2">
        <v>14</v>
      </c>
      <c r="C12" s="15" t="s">
        <v>13</v>
      </c>
      <c r="D12" s="35">
        <v>103</v>
      </c>
      <c r="F12" s="3"/>
      <c r="G12" s="3"/>
      <c r="H12" s="3"/>
      <c r="I12" s="3"/>
    </row>
    <row r="13" spans="2:11" ht="19.5" customHeight="1" x14ac:dyDescent="0.25">
      <c r="B13" s="2">
        <v>12</v>
      </c>
      <c r="C13" s="15" t="s">
        <v>11</v>
      </c>
      <c r="D13" s="35">
        <v>105</v>
      </c>
      <c r="F13" s="3"/>
      <c r="G13" s="3"/>
      <c r="H13" s="3"/>
      <c r="I13" s="3"/>
    </row>
    <row r="14" spans="2:11" ht="19.5" customHeight="1" x14ac:dyDescent="0.25">
      <c r="B14" s="2">
        <v>13</v>
      </c>
      <c r="C14" s="15" t="s">
        <v>12</v>
      </c>
      <c r="D14" s="35">
        <v>107</v>
      </c>
      <c r="F14" s="3"/>
      <c r="G14" s="3"/>
      <c r="H14" s="3"/>
      <c r="I14" s="3"/>
    </row>
    <row r="15" spans="2:11" ht="19.5" customHeight="1" x14ac:dyDescent="0.25">
      <c r="B15" s="2">
        <v>4</v>
      </c>
      <c r="C15" s="15" t="s">
        <v>4</v>
      </c>
      <c r="D15" s="35">
        <v>109.5</v>
      </c>
      <c r="F15" s="3"/>
      <c r="G15" s="3"/>
      <c r="H15" s="3"/>
      <c r="I15" s="3"/>
    </row>
    <row r="16" spans="2:11" ht="19.5" customHeight="1" x14ac:dyDescent="0.25">
      <c r="B16" s="2">
        <v>3</v>
      </c>
      <c r="C16" s="15" t="s">
        <v>3</v>
      </c>
      <c r="D16" s="35">
        <v>110.03</v>
      </c>
      <c r="F16" s="3"/>
      <c r="G16" s="3"/>
      <c r="H16" s="3"/>
      <c r="I16" s="3"/>
      <c r="J16" s="27"/>
    </row>
    <row r="17" spans="2:10" ht="19.5" customHeight="1" x14ac:dyDescent="0.25">
      <c r="B17" s="2">
        <v>1</v>
      </c>
      <c r="C17" s="15" t="s">
        <v>1</v>
      </c>
      <c r="D17" s="35">
        <v>112</v>
      </c>
      <c r="F17" s="3"/>
      <c r="G17" s="3"/>
      <c r="H17" s="3"/>
      <c r="I17" s="3"/>
    </row>
    <row r="18" spans="2:10" ht="19.5" customHeight="1" x14ac:dyDescent="0.25">
      <c r="B18" s="2">
        <v>6</v>
      </c>
      <c r="C18" s="15" t="s">
        <v>6</v>
      </c>
      <c r="D18" s="35">
        <v>117.5</v>
      </c>
      <c r="F18" s="3"/>
      <c r="G18" s="3"/>
      <c r="H18" s="3"/>
      <c r="I18" s="3"/>
      <c r="J18" s="27"/>
    </row>
    <row r="19" spans="2:10" x14ac:dyDescent="0.2">
      <c r="B19" s="12" t="s">
        <v>42</v>
      </c>
      <c r="C19" s="12"/>
      <c r="D19" s="48">
        <f>AVERAGE(D4:D18)</f>
        <v>100.94866666666665</v>
      </c>
      <c r="F19" s="3"/>
      <c r="G19" s="3"/>
      <c r="H19" s="3"/>
      <c r="I19" s="3"/>
    </row>
    <row r="20" spans="2:10" x14ac:dyDescent="0.2">
      <c r="B20" s="12"/>
      <c r="C20" s="12"/>
      <c r="D20" s="38"/>
      <c r="F20" s="3"/>
      <c r="G20" s="3"/>
      <c r="H20" s="3"/>
      <c r="I20" s="3"/>
    </row>
    <row r="21" spans="2:10" x14ac:dyDescent="0.2">
      <c r="B21" s="12"/>
      <c r="C21" s="12"/>
      <c r="D21" s="38"/>
      <c r="E21" s="40"/>
      <c r="F21" s="38"/>
      <c r="G21" s="38"/>
      <c r="H21" s="63"/>
      <c r="I21" s="13"/>
    </row>
    <row r="22" spans="2:10" x14ac:dyDescent="0.2">
      <c r="F22" s="3"/>
      <c r="G22" s="3"/>
      <c r="H22" s="3"/>
    </row>
  </sheetData>
  <mergeCells count="1">
    <mergeCell ref="B1:I1"/>
  </mergeCells>
  <printOptions horizontalCentered="1"/>
  <pageMargins left="0.75" right="0.48" top="1" bottom="0.68" header="0.5" footer="0.5"/>
  <pageSetup scale="79" fitToHeight="2" orientation="portrait" r:id="rId1"/>
  <headerFooter alignWithMargins="0">
    <oddHeader xml:space="preserve">&amp;C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O12" sqref="O12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27.42578125" style="7" customWidth="1"/>
    <col min="6" max="6" width="27.42578125" style="10" customWidth="1"/>
    <col min="7" max="16384" width="9.140625" style="1"/>
  </cols>
  <sheetData>
    <row r="1" spans="1:9" s="3" customFormat="1" ht="21.75" customHeight="1" x14ac:dyDescent="0.2">
      <c r="A1" s="5" t="s">
        <v>16</v>
      </c>
      <c r="B1" s="5" t="s">
        <v>0</v>
      </c>
      <c r="C1" s="6" t="s">
        <v>20</v>
      </c>
      <c r="D1" s="6" t="s">
        <v>22</v>
      </c>
      <c r="E1" s="34" t="s">
        <v>40</v>
      </c>
      <c r="F1" s="34" t="s">
        <v>41</v>
      </c>
    </row>
    <row r="2" spans="1:9" ht="21.75" customHeight="1" x14ac:dyDescent="0.25">
      <c r="A2" s="2">
        <v>1</v>
      </c>
      <c r="B2" s="15" t="s">
        <v>1</v>
      </c>
      <c r="C2" s="30">
        <v>8</v>
      </c>
      <c r="D2" s="16" t="s">
        <v>21</v>
      </c>
      <c r="E2" s="35">
        <v>143</v>
      </c>
      <c r="F2" s="35">
        <f>+C2+E2</f>
        <v>151</v>
      </c>
      <c r="H2" s="45">
        <f>+C2</f>
        <v>8</v>
      </c>
      <c r="I2" s="1">
        <v>8</v>
      </c>
    </row>
    <row r="3" spans="1:9" ht="21.75" customHeight="1" x14ac:dyDescent="0.25">
      <c r="A3" s="2">
        <v>2</v>
      </c>
      <c r="B3" s="15" t="s">
        <v>2</v>
      </c>
      <c r="C3" s="30">
        <v>7</v>
      </c>
      <c r="D3" s="16" t="s">
        <v>21</v>
      </c>
      <c r="E3" s="35">
        <v>123.04</v>
      </c>
      <c r="F3" s="35">
        <f t="shared" ref="F3:F8" si="0">+C3+E3</f>
        <v>130.04000000000002</v>
      </c>
      <c r="H3" s="45">
        <f>+C3</f>
        <v>7</v>
      </c>
      <c r="I3" s="1">
        <v>7</v>
      </c>
    </row>
    <row r="4" spans="1:9" ht="21.75" customHeight="1" x14ac:dyDescent="0.25">
      <c r="A4" s="2">
        <v>3</v>
      </c>
      <c r="B4" s="15" t="s">
        <v>3</v>
      </c>
      <c r="C4" s="30">
        <v>8</v>
      </c>
      <c r="D4" s="16" t="s">
        <v>21</v>
      </c>
      <c r="E4" s="35">
        <v>145.25</v>
      </c>
      <c r="F4" s="35">
        <f t="shared" si="0"/>
        <v>153.25</v>
      </c>
      <c r="G4" s="29"/>
      <c r="H4" s="45">
        <f>+C4</f>
        <v>8</v>
      </c>
      <c r="I4" s="1">
        <v>8</v>
      </c>
    </row>
    <row r="5" spans="1:9" ht="21.75" customHeight="1" x14ac:dyDescent="0.25">
      <c r="A5" s="2">
        <v>4</v>
      </c>
      <c r="B5" s="15" t="s">
        <v>4</v>
      </c>
      <c r="C5" s="31">
        <v>8</v>
      </c>
      <c r="D5" s="23" t="s">
        <v>19</v>
      </c>
      <c r="E5" s="35">
        <v>130</v>
      </c>
      <c r="F5" s="35">
        <f t="shared" si="0"/>
        <v>138</v>
      </c>
    </row>
    <row r="6" spans="1:9" ht="21.75" customHeight="1" x14ac:dyDescent="0.25">
      <c r="A6" s="2">
        <v>5</v>
      </c>
      <c r="B6" s="15" t="s">
        <v>5</v>
      </c>
      <c r="C6" s="31">
        <v>4</v>
      </c>
      <c r="D6" s="23" t="s">
        <v>19</v>
      </c>
      <c r="E6" s="35">
        <v>128</v>
      </c>
      <c r="F6" s="35">
        <f t="shared" si="0"/>
        <v>132</v>
      </c>
    </row>
    <row r="7" spans="1:9" ht="21.75" customHeight="1" x14ac:dyDescent="0.25">
      <c r="A7" s="2">
        <v>6</v>
      </c>
      <c r="B7" s="15" t="s">
        <v>6</v>
      </c>
      <c r="C7" s="31">
        <v>6</v>
      </c>
      <c r="D7" s="23" t="s">
        <v>19</v>
      </c>
      <c r="E7" s="35">
        <v>153</v>
      </c>
      <c r="F7" s="35">
        <f t="shared" si="0"/>
        <v>159</v>
      </c>
    </row>
    <row r="8" spans="1:9" ht="21.75" customHeight="1" x14ac:dyDescent="0.25">
      <c r="A8" s="2">
        <v>7</v>
      </c>
      <c r="B8" s="15" t="s">
        <v>7</v>
      </c>
      <c r="C8" s="30">
        <v>6</v>
      </c>
      <c r="D8" s="16" t="s">
        <v>21</v>
      </c>
      <c r="E8" s="35">
        <v>128</v>
      </c>
      <c r="F8" s="35">
        <f t="shared" si="0"/>
        <v>134</v>
      </c>
      <c r="H8" s="45">
        <f>+C8</f>
        <v>6</v>
      </c>
      <c r="I8" s="1">
        <v>6</v>
      </c>
    </row>
    <row r="9" spans="1:9" ht="21.75" customHeight="1" x14ac:dyDescent="0.25">
      <c r="A9" s="2">
        <v>9</v>
      </c>
      <c r="B9" s="15" t="s">
        <v>8</v>
      </c>
      <c r="C9" s="32" t="s">
        <v>39</v>
      </c>
      <c r="D9" s="16" t="s">
        <v>21</v>
      </c>
      <c r="E9" s="35">
        <v>112</v>
      </c>
      <c r="F9" s="35">
        <f>+E9+5</f>
        <v>117</v>
      </c>
      <c r="G9" s="29"/>
      <c r="H9" s="1">
        <v>5</v>
      </c>
      <c r="I9" s="1">
        <v>6</v>
      </c>
    </row>
    <row r="10" spans="1:9" ht="21.75" customHeight="1" x14ac:dyDescent="0.25">
      <c r="A10" s="2">
        <v>10</v>
      </c>
      <c r="B10" s="15" t="s">
        <v>9</v>
      </c>
      <c r="C10" s="31">
        <v>7</v>
      </c>
      <c r="D10" s="23" t="s">
        <v>19</v>
      </c>
      <c r="E10" s="35">
        <v>111</v>
      </c>
      <c r="F10" s="35">
        <f t="shared" ref="F10:F15" si="1">+E10+C10</f>
        <v>118</v>
      </c>
    </row>
    <row r="11" spans="1:9" ht="21.75" customHeight="1" x14ac:dyDescent="0.25">
      <c r="A11" s="2">
        <v>11</v>
      </c>
      <c r="B11" s="15" t="s">
        <v>10</v>
      </c>
      <c r="C11" s="31">
        <v>10</v>
      </c>
      <c r="D11" s="23" t="s">
        <v>19</v>
      </c>
      <c r="E11" s="35">
        <v>115</v>
      </c>
      <c r="F11" s="35">
        <f t="shared" si="1"/>
        <v>125</v>
      </c>
    </row>
    <row r="12" spans="1:9" ht="21.75" customHeight="1" x14ac:dyDescent="0.25">
      <c r="A12" s="2">
        <v>12</v>
      </c>
      <c r="B12" s="15" t="s">
        <v>11</v>
      </c>
      <c r="C12" s="31">
        <v>3</v>
      </c>
      <c r="D12" s="23" t="s">
        <v>19</v>
      </c>
      <c r="E12" s="35">
        <v>130.5</v>
      </c>
      <c r="F12" s="35">
        <f t="shared" si="1"/>
        <v>133.5</v>
      </c>
    </row>
    <row r="13" spans="1:9" ht="21.75" customHeight="1" x14ac:dyDescent="0.25">
      <c r="A13" s="2">
        <v>13</v>
      </c>
      <c r="B13" s="15" t="s">
        <v>12</v>
      </c>
      <c r="C13" s="31">
        <v>2</v>
      </c>
      <c r="D13" s="23" t="s">
        <v>19</v>
      </c>
      <c r="E13" s="35">
        <v>130</v>
      </c>
      <c r="F13" s="35">
        <f t="shared" si="1"/>
        <v>132</v>
      </c>
    </row>
    <row r="14" spans="1:9" ht="21.75" customHeight="1" x14ac:dyDescent="0.25">
      <c r="A14" s="2">
        <v>14</v>
      </c>
      <c r="B14" s="15" t="s">
        <v>13</v>
      </c>
      <c r="C14" s="30">
        <v>6</v>
      </c>
      <c r="D14" s="16" t="s">
        <v>21</v>
      </c>
      <c r="E14" s="35">
        <v>128</v>
      </c>
      <c r="F14" s="35">
        <f t="shared" si="1"/>
        <v>134</v>
      </c>
      <c r="H14" s="1">
        <v>6</v>
      </c>
      <c r="I14" s="1">
        <v>6</v>
      </c>
    </row>
    <row r="15" spans="1:9" ht="21.75" customHeight="1" x14ac:dyDescent="0.25">
      <c r="A15" s="2">
        <v>15</v>
      </c>
      <c r="B15" s="15" t="s">
        <v>14</v>
      </c>
      <c r="C15" s="31">
        <v>6</v>
      </c>
      <c r="D15" s="23" t="s">
        <v>19</v>
      </c>
      <c r="E15" s="35">
        <v>124</v>
      </c>
      <c r="F15" s="35">
        <f t="shared" si="1"/>
        <v>130</v>
      </c>
    </row>
    <row r="16" spans="1:9" ht="21.75" customHeight="1" x14ac:dyDescent="0.25">
      <c r="A16" s="2">
        <v>16</v>
      </c>
      <c r="B16" s="15" t="s">
        <v>15</v>
      </c>
      <c r="C16" s="33" t="s">
        <v>36</v>
      </c>
      <c r="D16" s="16" t="s">
        <v>21</v>
      </c>
      <c r="E16" s="35">
        <v>120</v>
      </c>
      <c r="F16" s="35">
        <f>+E16+5</f>
        <v>125</v>
      </c>
      <c r="H16" s="1">
        <v>5</v>
      </c>
      <c r="I16" s="1">
        <v>7</v>
      </c>
    </row>
    <row r="17" spans="1:9" s="10" customFormat="1" x14ac:dyDescent="0.2">
      <c r="A17" s="12"/>
      <c r="B17" s="12"/>
      <c r="C17" s="13"/>
      <c r="D17" s="13"/>
      <c r="E17" s="14"/>
      <c r="G17" s="1"/>
    </row>
    <row r="18" spans="1:9" s="10" customFormat="1" x14ac:dyDescent="0.2">
      <c r="A18" s="12"/>
      <c r="B18" s="12"/>
      <c r="C18" s="13"/>
      <c r="D18" s="36" t="s">
        <v>42</v>
      </c>
      <c r="E18" s="35">
        <f>SUM(E2:E17)/15</f>
        <v>128.05266666666665</v>
      </c>
      <c r="F18" s="35">
        <f>SUM(F2:F17)/15</f>
        <v>134.11933333333334</v>
      </c>
      <c r="G18" s="1"/>
      <c r="H18" s="1">
        <f>SUM(H2:H16)</f>
        <v>45</v>
      </c>
      <c r="I18" s="1">
        <f>SUM(I2:I16)</f>
        <v>48</v>
      </c>
    </row>
    <row r="19" spans="1:9" s="10" customFormat="1" x14ac:dyDescent="0.2">
      <c r="A19" s="12"/>
      <c r="B19" s="12"/>
      <c r="C19" s="13"/>
      <c r="D19" s="13"/>
      <c r="E19" s="14"/>
      <c r="G19" s="1"/>
    </row>
    <row r="20" spans="1:9" x14ac:dyDescent="0.2">
      <c r="H20" s="46">
        <f>+H18/7</f>
        <v>6.4285714285714288</v>
      </c>
      <c r="I20" s="46">
        <f>+I18/7</f>
        <v>6.8571428571428568</v>
      </c>
    </row>
    <row r="21" spans="1:9" x14ac:dyDescent="0.2">
      <c r="B21" s="37" t="s">
        <v>9</v>
      </c>
      <c r="C21" s="38">
        <v>111</v>
      </c>
      <c r="D21" s="13"/>
      <c r="E21" s="39" t="s">
        <v>8</v>
      </c>
      <c r="F21" s="40">
        <v>117</v>
      </c>
    </row>
    <row r="22" spans="1:9" x14ac:dyDescent="0.2">
      <c r="B22" s="37" t="s">
        <v>8</v>
      </c>
      <c r="C22" s="38">
        <v>112</v>
      </c>
      <c r="D22" s="13"/>
      <c r="E22" s="39" t="s">
        <v>9</v>
      </c>
      <c r="F22" s="40">
        <v>118</v>
      </c>
    </row>
    <row r="23" spans="1:9" x14ac:dyDescent="0.2">
      <c r="B23" s="37" t="s">
        <v>10</v>
      </c>
      <c r="C23" s="38">
        <v>115</v>
      </c>
      <c r="D23" s="13"/>
      <c r="E23" s="39" t="s">
        <v>10</v>
      </c>
      <c r="F23" s="40">
        <v>125</v>
      </c>
    </row>
    <row r="24" spans="1:9" x14ac:dyDescent="0.2">
      <c r="B24" s="37" t="s">
        <v>15</v>
      </c>
      <c r="C24" s="38">
        <v>120</v>
      </c>
      <c r="D24" s="13"/>
      <c r="E24" s="39" t="s">
        <v>15</v>
      </c>
      <c r="F24" s="40">
        <v>125</v>
      </c>
    </row>
    <row r="25" spans="1:9" x14ac:dyDescent="0.2">
      <c r="B25" s="37" t="s">
        <v>2</v>
      </c>
      <c r="C25" s="38">
        <v>123.04</v>
      </c>
      <c r="D25" s="13"/>
      <c r="E25" s="39" t="s">
        <v>14</v>
      </c>
      <c r="F25" s="40">
        <v>130</v>
      </c>
    </row>
    <row r="26" spans="1:9" x14ac:dyDescent="0.2">
      <c r="B26" s="37" t="s">
        <v>14</v>
      </c>
      <c r="C26" s="38">
        <v>124</v>
      </c>
      <c r="D26" s="13"/>
      <c r="E26" s="39" t="s">
        <v>2</v>
      </c>
      <c r="F26" s="40">
        <v>130.04000000000002</v>
      </c>
    </row>
    <row r="27" spans="1:9" x14ac:dyDescent="0.2">
      <c r="B27" s="37" t="s">
        <v>5</v>
      </c>
      <c r="C27" s="38">
        <v>128</v>
      </c>
      <c r="D27" s="13"/>
      <c r="E27" s="39" t="s">
        <v>5</v>
      </c>
      <c r="F27" s="40">
        <v>132</v>
      </c>
    </row>
    <row r="28" spans="1:9" x14ac:dyDescent="0.2">
      <c r="B28" s="37" t="s">
        <v>7</v>
      </c>
      <c r="C28" s="38">
        <v>128</v>
      </c>
      <c r="D28" s="13"/>
      <c r="E28" s="39" t="s">
        <v>12</v>
      </c>
      <c r="F28" s="40">
        <v>132</v>
      </c>
    </row>
    <row r="29" spans="1:9" ht="15.75" x14ac:dyDescent="0.2">
      <c r="B29" s="43" t="s">
        <v>13</v>
      </c>
      <c r="C29" s="44">
        <v>128</v>
      </c>
      <c r="D29" s="13"/>
      <c r="E29" s="39" t="s">
        <v>11</v>
      </c>
      <c r="F29" s="40">
        <v>133.5</v>
      </c>
    </row>
    <row r="30" spans="1:9" x14ac:dyDescent="0.2">
      <c r="B30" s="37" t="s">
        <v>4</v>
      </c>
      <c r="C30" s="38">
        <v>130</v>
      </c>
      <c r="D30" s="13"/>
      <c r="E30" s="39" t="s">
        <v>7</v>
      </c>
      <c r="F30" s="40">
        <v>134</v>
      </c>
    </row>
    <row r="31" spans="1:9" ht="15.75" x14ac:dyDescent="0.2">
      <c r="B31" s="37" t="s">
        <v>12</v>
      </c>
      <c r="C31" s="38">
        <v>130</v>
      </c>
      <c r="D31" s="13"/>
      <c r="E31" s="41" t="s">
        <v>13</v>
      </c>
      <c r="F31" s="42">
        <v>134</v>
      </c>
    </row>
    <row r="32" spans="1:9" x14ac:dyDescent="0.2">
      <c r="B32" s="37" t="s">
        <v>11</v>
      </c>
      <c r="C32" s="38">
        <v>130.5</v>
      </c>
      <c r="D32" s="13"/>
      <c r="E32" s="39" t="s">
        <v>4</v>
      </c>
      <c r="F32" s="40">
        <v>138</v>
      </c>
    </row>
    <row r="33" spans="2:6" x14ac:dyDescent="0.2">
      <c r="B33" s="37" t="s">
        <v>1</v>
      </c>
      <c r="C33" s="38">
        <v>143</v>
      </c>
      <c r="D33" s="13"/>
      <c r="E33" s="39" t="s">
        <v>1</v>
      </c>
      <c r="F33" s="40">
        <v>151</v>
      </c>
    </row>
    <row r="34" spans="2:6" x14ac:dyDescent="0.2">
      <c r="B34" s="37" t="s">
        <v>3</v>
      </c>
      <c r="C34" s="38">
        <v>145.25</v>
      </c>
      <c r="D34" s="13"/>
      <c r="E34" s="39" t="s">
        <v>3</v>
      </c>
      <c r="F34" s="40">
        <v>153.25</v>
      </c>
    </row>
    <row r="35" spans="2:6" x14ac:dyDescent="0.2">
      <c r="B35" s="37" t="s">
        <v>6</v>
      </c>
      <c r="C35" s="38">
        <v>153</v>
      </c>
      <c r="D35" s="13"/>
      <c r="E35" s="39" t="s">
        <v>6</v>
      </c>
      <c r="F35" s="40">
        <v>159</v>
      </c>
    </row>
    <row r="36" spans="2:6" x14ac:dyDescent="0.2">
      <c r="B36" s="12"/>
      <c r="C36" s="40"/>
      <c r="D36" s="13"/>
      <c r="E36" s="14"/>
      <c r="F36" s="40"/>
    </row>
    <row r="37" spans="2:6" x14ac:dyDescent="0.2">
      <c r="C37" s="40"/>
      <c r="F37" s="40"/>
    </row>
  </sheetData>
  <printOptions horizontalCentered="1"/>
  <pageMargins left="0.75" right="0.48" top="1" bottom="0.68" header="0.5" footer="0.5"/>
  <pageSetup scale="99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FY19 Chart</vt:lpstr>
      <vt:lpstr>FY14 Chart</vt:lpstr>
      <vt:lpstr>FY14</vt:lpstr>
      <vt:lpstr>FY13</vt:lpstr>
      <vt:lpstr>FY12</vt:lpstr>
      <vt:lpstr>FY11</vt:lpstr>
      <vt:lpstr>FY10</vt:lpstr>
      <vt:lpstr>FY05 Chart </vt:lpstr>
      <vt:lpstr>proforma</vt:lpstr>
      <vt:lpstr>Sheet2</vt:lpstr>
      <vt:lpstr>Sheet3</vt:lpstr>
      <vt:lpstr>'FY05 Chart '!Print_Area</vt:lpstr>
      <vt:lpstr>'FY14'!Print_Area</vt:lpstr>
      <vt:lpstr>'FY14 Chart'!Print_Area</vt:lpstr>
      <vt:lpstr>'FY19 Chart'!Print_Area</vt:lpstr>
    </vt:vector>
  </TitlesOfParts>
  <Company>NICC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Teststaf</dc:creator>
  <cp:lastModifiedBy>admin</cp:lastModifiedBy>
  <cp:lastPrinted>2019-06-12T17:07:40Z</cp:lastPrinted>
  <dcterms:created xsi:type="dcterms:W3CDTF">2003-03-06T18:45:02Z</dcterms:created>
  <dcterms:modified xsi:type="dcterms:W3CDTF">2019-07-08T13:24:30Z</dcterms:modified>
</cp:coreProperties>
</file>